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65476" yWindow="65506" windowWidth="15300" windowHeight="8115" tabRatio="862" activeTab="6"/>
  </bookViews>
  <sheets>
    <sheet name="JPL_Expl" sheetId="1" r:id="rId1"/>
    <sheet name="Bsp_KugDisk" sheetId="2" r:id="rId2"/>
    <sheet name="Bsp_Speer" sheetId="3" r:id="rId3"/>
    <sheet name="Tr.Total" sheetId="4" r:id="rId4"/>
    <sheet name="Tr.Zeit" sheetId="5" r:id="rId5"/>
    <sheet name="Tr.Mittel" sheetId="6" r:id="rId6"/>
    <sheet name="Beisp41" sheetId="7" r:id="rId7"/>
    <sheet name="42" sheetId="8" r:id="rId8"/>
    <sheet name="43" sheetId="9" r:id="rId9"/>
    <sheet name="44" sheetId="10" r:id="rId10"/>
    <sheet name="45" sheetId="11" r:id="rId11"/>
    <sheet name="46" sheetId="12" r:id="rId12"/>
    <sheet name="47" sheetId="13" r:id="rId13"/>
    <sheet name="48" sheetId="14" r:id="rId14"/>
    <sheet name="49" sheetId="15" r:id="rId15"/>
    <sheet name="50" sheetId="16" r:id="rId16"/>
    <sheet name="51" sheetId="17" r:id="rId17"/>
    <sheet name="52" sheetId="18" r:id="rId18"/>
    <sheet name="53" sheetId="19" r:id="rId19"/>
    <sheet name="2" sheetId="20" r:id="rId20"/>
    <sheet name="3" sheetId="21" r:id="rId21"/>
    <sheet name="4" sheetId="22" r:id="rId22"/>
    <sheet name="5" sheetId="23" r:id="rId23"/>
    <sheet name="6" sheetId="24" r:id="rId24"/>
    <sheet name="7" sheetId="25" r:id="rId25"/>
    <sheet name="8" sheetId="26" r:id="rId26"/>
    <sheet name="9" sheetId="27" r:id="rId27"/>
    <sheet name="10" sheetId="28" r:id="rId28"/>
    <sheet name="11" sheetId="29" r:id="rId29"/>
    <sheet name="12" sheetId="30" r:id="rId30"/>
    <sheet name="13" sheetId="31" r:id="rId31"/>
    <sheet name="14" sheetId="32" r:id="rId32"/>
    <sheet name="15" sheetId="33" r:id="rId33"/>
    <sheet name="16" sheetId="34" r:id="rId34"/>
    <sheet name="17" sheetId="35" r:id="rId35"/>
    <sheet name="18" sheetId="36" r:id="rId36"/>
    <sheet name="19" sheetId="37" r:id="rId37"/>
    <sheet name="20" sheetId="38" r:id="rId38"/>
    <sheet name="21" sheetId="39" r:id="rId39"/>
    <sheet name="22" sheetId="40" r:id="rId40"/>
    <sheet name="23" sheetId="41" r:id="rId41"/>
    <sheet name="24" sheetId="42" r:id="rId42"/>
    <sheet name="25" sheetId="43" r:id="rId43"/>
    <sheet name="26" sheetId="44" r:id="rId44"/>
    <sheet name="27" sheetId="45" r:id="rId45"/>
    <sheet name="28" sheetId="46" r:id="rId46"/>
    <sheet name="29" sheetId="47" r:id="rId47"/>
    <sheet name="30" sheetId="48" r:id="rId48"/>
    <sheet name="31" sheetId="49" r:id="rId49"/>
    <sheet name="32" sheetId="50" r:id="rId50"/>
    <sheet name="33" sheetId="51" r:id="rId51"/>
    <sheet name="34" sheetId="52" r:id="rId52"/>
    <sheet name="35" sheetId="53" r:id="rId53"/>
    <sheet name="36" sheetId="54" r:id="rId54"/>
    <sheet name="37" sheetId="55" r:id="rId55"/>
    <sheet name="38" sheetId="56" r:id="rId56"/>
    <sheet name="39" sheetId="57" r:id="rId57"/>
    <sheet name="40" sheetId="58" r:id="rId58"/>
    <sheet name="41" sheetId="59" r:id="rId59"/>
    <sheet name="WPleer" sheetId="60" r:id="rId60"/>
  </sheets>
  <definedNames/>
  <calcPr fullCalcOnLoad="1"/>
</workbook>
</file>

<file path=xl/comments1.xml><?xml version="1.0" encoding="utf-8"?>
<comments xmlns="http://schemas.openxmlformats.org/spreadsheetml/2006/main">
  <authors>
    <author>EDUC</author>
    <author>Rolf Weber</author>
    <author>gast1</author>
  </authors>
  <commentList>
    <comment ref="A21" authorId="0">
      <text>
        <r>
          <rPr>
            <sz val="12"/>
            <rFont val="Arial"/>
            <family val="2"/>
          </rPr>
          <t>z.B. Halbe Kniebeugen mit 70%, 3-5x10-12 Wdh, zügig</t>
        </r>
      </text>
    </comment>
    <comment ref="A22" authorId="0">
      <text>
        <r>
          <rPr>
            <sz val="12"/>
            <rFont val="Arial"/>
            <family val="2"/>
          </rPr>
          <t>z.B. Umsetzen mit 90%, 3-5x4-6 Wdh, explosiv</t>
        </r>
      </text>
    </comment>
    <comment ref="A23" authorId="0">
      <text>
        <r>
          <rPr>
            <sz val="12"/>
            <rFont val="Arial"/>
            <family val="2"/>
          </rPr>
          <t>z.B. Einbeinsprünge auf Zeit, 3-5x6-10 Sprünge</t>
        </r>
      </text>
    </comment>
    <comment ref="A24" authorId="0">
      <text>
        <r>
          <rPr>
            <sz val="12"/>
            <rFont val="Arial"/>
            <family val="2"/>
          </rPr>
          <t>z.B. Circuittraining 3-5x 5-10 Stationen à 30-45sec</t>
        </r>
      </text>
    </comment>
    <comment ref="A25" authorId="0">
      <text>
        <r>
          <rPr>
            <sz val="12"/>
            <rFont val="Arial"/>
            <family val="2"/>
          </rPr>
          <t>z.B. Sprintabläufe 30-50m, 3-6x, maximal
oder über 2-4 Hürden mit verk. Abständen</t>
        </r>
      </text>
    </comment>
    <comment ref="A26" authorId="0">
      <text>
        <r>
          <rPr>
            <sz val="12"/>
            <rFont val="Arial"/>
            <family val="2"/>
          </rPr>
          <t>z.B. Serienläufe 50-80m, 3-6x, mind. 90%
oder über 4-8 Hürden mit verk. Abständen</t>
        </r>
      </text>
    </comment>
    <comment ref="A27" authorId="0">
      <text>
        <r>
          <rPr>
            <sz val="12"/>
            <rFont val="Arial"/>
            <family val="2"/>
          </rPr>
          <t>z.B. Tempoläufe 150-200m, 3-6x, 85-90%
oder 100-200m mit 5-10 Hürden</t>
        </r>
      </text>
    </comment>
    <comment ref="A28" authorId="0">
      <text>
        <r>
          <rPr>
            <sz val="12"/>
            <rFont val="Arial"/>
            <family val="2"/>
          </rPr>
          <t>z.B. 3-5x3-6 Übungen à 10-20m
oder Hürdenhüpfen über 6-12 Hürden</t>
        </r>
      </text>
    </comment>
    <comment ref="A29" authorId="0">
      <text>
        <r>
          <rPr>
            <sz val="12"/>
            <rFont val="Arial"/>
            <family val="2"/>
          </rPr>
          <t>z.B. Hürden überlaufen im 5er mit kurzen (Frequenz!)
oder langen (Geschwindigkeit!) Abständen</t>
        </r>
      </text>
    </comment>
    <comment ref="A30" authorId="0">
      <text>
        <r>
          <rPr>
            <sz val="12"/>
            <rFont val="Arial"/>
            <family val="2"/>
          </rPr>
          <t>z.B. 15-45 Min. ruhiger dauerlauf
oder Sauna, Massage, Bäder, usw</t>
        </r>
      </text>
    </comment>
    <comment ref="C32" authorId="1">
      <text>
        <r>
          <rPr>
            <sz val="12"/>
            <rFont val="Arial"/>
            <family val="2"/>
          </rPr>
          <t>Ein derartiges Training muss
1-2x pro Woche enthalten sein!</t>
        </r>
      </text>
    </comment>
    <comment ref="J32" authorId="1">
      <text>
        <r>
          <rPr>
            <sz val="12"/>
            <rFont val="Arial"/>
            <family val="2"/>
          </rPr>
          <t>Ein derartiges Training soll mind 1x pro Woche enthalten oder mit einem Techniktraining kombiniert sein.</t>
        </r>
      </text>
    </comment>
    <comment ref="R32" authorId="1">
      <text>
        <r>
          <rPr>
            <sz val="12"/>
            <rFont val="Arial"/>
            <family val="2"/>
          </rPr>
          <t>Ein derartiges Training kann 1x pro Woche enthalten oder mit einem Techniktraining kombiniert sein.</t>
        </r>
      </text>
    </comment>
    <comment ref="C6" authorId="1">
      <text>
        <r>
          <rPr>
            <sz val="12"/>
            <rFont val="Arial"/>
            <family val="2"/>
          </rPr>
          <t>Die VP beinhaltet steigende Umfänge bei einer progressive Belastungsdynamik.
Von allgemein vielseitigen zu speziellen Trainingsinhalten.</t>
        </r>
      </text>
    </comment>
    <comment ref="AG6" authorId="1">
      <text>
        <r>
          <rPr>
            <sz val="12"/>
            <rFont val="Arial"/>
            <family val="2"/>
          </rPr>
          <t>Die VWP weist eine Intensitätssteigerung bei regressiver Belastungsdynamkik auf. Es geht dabei vorallem um das herantasten an den Wettkampfrhythmus!</t>
        </r>
      </text>
    </comment>
    <comment ref="O12" authorId="1">
      <text>
        <r>
          <rPr>
            <sz val="12"/>
            <rFont val="Arial"/>
            <family val="2"/>
          </rPr>
          <t>3-5 Tage TL
z.B. in Magglingen</t>
        </r>
      </text>
    </comment>
    <comment ref="A10" authorId="1">
      <text>
        <r>
          <rPr>
            <sz val="12"/>
            <rFont val="Arial"/>
            <family val="2"/>
          </rPr>
          <t>Wettkampfhäufigkeit im Sprint/Hürdensprint:
Halle: 3-4 Wettkämpfe
VWP: 3-5 Wettkämpfe
WP1: 3-5 Wettkämpfe
WP2: 4-6 Wettkämpfe</t>
        </r>
      </text>
    </comment>
    <comment ref="J11" authorId="1">
      <text>
        <r>
          <rPr>
            <sz val="12"/>
            <rFont val="Arial"/>
            <family val="2"/>
          </rPr>
          <t>z.B. Max-Krafttest,
Rumpfkrafttest,
Sprungkrafttest, usw.</t>
        </r>
      </text>
    </comment>
    <comment ref="G11" authorId="1">
      <text>
        <r>
          <rPr>
            <sz val="12"/>
            <rFont val="Arial"/>
            <family val="2"/>
          </rPr>
          <t>z.B. Max-Krafttest</t>
        </r>
      </text>
    </comment>
    <comment ref="B13" authorId="1">
      <text>
        <r>
          <rPr>
            <sz val="12"/>
            <rFont val="Arial"/>
            <family val="2"/>
          </rPr>
          <t>Total geplante
Trainingseinheiten</t>
        </r>
      </text>
    </comment>
    <comment ref="P6" authorId="1">
      <text>
        <r>
          <rPr>
            <sz val="12"/>
            <rFont val="Arial"/>
            <family val="2"/>
          </rPr>
          <t>Die VWP Halle beinhaltet Intensitätsteigerungen bei einer regressiven Belastungsdynamik. Es werden spezielle Fähigkeiten entwickelt.</t>
        </r>
      </text>
    </comment>
    <comment ref="M11" authorId="1">
      <text>
        <r>
          <rPr>
            <sz val="12"/>
            <rFont val="Arial"/>
            <family val="2"/>
          </rPr>
          <t>z.B. Hürdentest:
Relation 50m-50mHü</t>
        </r>
      </text>
    </comment>
    <comment ref="AG11" authorId="1">
      <text>
        <r>
          <rPr>
            <sz val="12"/>
            <rFont val="Arial"/>
            <family val="2"/>
          </rPr>
          <t>z.B. Max-Krafttest,
Sprungkrafttest</t>
        </r>
      </text>
    </comment>
    <comment ref="BA6" authorId="2">
      <text>
        <r>
          <rPr>
            <sz val="12"/>
            <rFont val="Arial"/>
            <family val="2"/>
          </rPr>
          <t xml:space="preserve">Regeneration
Ferien
Verletzungen auskurieren
usw
</t>
        </r>
      </text>
    </comment>
    <comment ref="B14" authorId="1">
      <text>
        <r>
          <rPr>
            <sz val="12"/>
            <rFont val="Arial"/>
            <family val="2"/>
          </rPr>
          <t>Laufgeschwindigkeit (v) in % der Zielgeschwindigkeit</t>
        </r>
      </text>
    </comment>
    <comment ref="AP6" authorId="1">
      <text>
        <r>
          <rPr>
            <sz val="12"/>
            <rFont val="Arial"/>
            <family val="2"/>
          </rPr>
          <t>"Zum Saisonhöhepunkt die Bestleistung erbringen" lautet die Zielsetzung!
Der richtige Mix von (geringerer) Belastung und (besserer) Erholung ist hier entscheidend!</t>
        </r>
      </text>
    </comment>
    <comment ref="J21" authorId="0">
      <text>
        <r>
          <rPr>
            <sz val="12"/>
            <rFont val="Arial"/>
            <family val="2"/>
          </rPr>
          <t>z.B. 5 Serien à 10 Wdh mit 70%:
-1/2-Kniebeugen
-Bankdrücken
-Banksteigen
-Bankziehen
-Hüftbeugung
-Hüftstreckung</t>
        </r>
      </text>
    </comment>
    <comment ref="R22" authorId="1">
      <text>
        <r>
          <rPr>
            <sz val="12"/>
            <rFont val="Arial"/>
            <family val="2"/>
          </rPr>
          <t>z.B. 4 Serien à 5 Wdh mit 90%:
-Eineinkniebeugen
-Bankdrücken
-Bankziehen
-Reissen
-Wechselsprünge
dazwischen schnelle Skippings und lockere Abläufe über 30m</t>
        </r>
      </text>
    </comment>
    <comment ref="AH22" authorId="1">
      <text>
        <r>
          <rPr>
            <sz val="12"/>
            <rFont val="Arial"/>
            <family val="2"/>
          </rPr>
          <t>z.B. 3 Serien à 5 Wdh mit 95%:
-Kniebeugen
-Bankdrücken
-Bankziehen
-Umsetzen
-Wechselsprünge
dazwischen schnelle Skippings und lockere Abläufe über 30m</t>
        </r>
      </text>
    </comment>
    <comment ref="AN22" authorId="1">
      <text>
        <r>
          <rPr>
            <sz val="12"/>
            <rFont val="Arial"/>
            <family val="2"/>
          </rPr>
          <t>z.B. 3 Serien à 5/3/5 Wdh mit 95/98/90%:
-Eineinkniebeugen
-Bankdrücken
-Reissen
-Wechselsprünge
dazwischen schnelle Skippings und lockere Abläufe über 30m</t>
        </r>
      </text>
    </comment>
    <comment ref="J23" authorId="1">
      <text>
        <r>
          <rPr>
            <sz val="12"/>
            <rFont val="Arial"/>
            <family val="2"/>
          </rPr>
          <t>z.B. 5x10 Hürdensprünge,
5x10 Laufsprünge auf Weite,
je 5x10 Einbeinsprünge
Medizinballwerfen vw, rw, sw</t>
        </r>
      </text>
    </comment>
    <comment ref="R23" authorId="1">
      <text>
        <r>
          <rPr>
            <sz val="12"/>
            <rFont val="Arial"/>
            <family val="2"/>
          </rPr>
          <t>z.B. 5x5 Hürdensprünge,
5x6 Laufsprünge auf Weite,
je 5x5 Einbeinsprünge auf Zeit</t>
        </r>
      </text>
    </comment>
    <comment ref="AH23" authorId="1">
      <text>
        <r>
          <rPr>
            <sz val="12"/>
            <rFont val="Arial"/>
            <family val="2"/>
          </rPr>
          <t>z.B. 3x10 Hürdensprünge
3x je 5 Einbeinsprünge
3x10 Laufsprünge auf Weite
Medizinballwürfe oder Kugelschocken</t>
        </r>
      </text>
    </comment>
    <comment ref="AN23" authorId="1">
      <text>
        <r>
          <rPr>
            <sz val="12"/>
            <rFont val="Arial"/>
            <family val="2"/>
          </rPr>
          <t xml:space="preserve">z.B. 3x5 Hürdensprünge auf Zeit
3x5 Laufsprünge auf Weite
</t>
        </r>
      </text>
    </comment>
    <comment ref="AV23" authorId="1">
      <text>
        <r>
          <rPr>
            <sz val="12"/>
            <rFont val="Arial"/>
            <family val="2"/>
          </rPr>
          <t xml:space="preserve">z.B. 3x5 Hürdensprünge auf Zeit
3x5 Laufsprünge auf Weite
</t>
        </r>
      </text>
    </comment>
    <comment ref="J24" authorId="1">
      <text>
        <r>
          <rPr>
            <sz val="12"/>
            <rFont val="Arial"/>
            <family val="2"/>
          </rPr>
          <t>z.B. Rumpfkraft 5x10 Wdh:
-Sit-ups
-Rumfheben rw
-Rumpfheben sw
-Pullover
-Butterfly
-Busemann</t>
        </r>
      </text>
    </comment>
    <comment ref="R24" authorId="1">
      <text>
        <r>
          <rPr>
            <sz val="12"/>
            <rFont val="Arial"/>
            <family val="2"/>
          </rPr>
          <t>z.B. Rumpfkraft 5x10 Wdh:
-Sit-ups
-Rumfheben rw
-Rumpfheben sw
-Pullover
-Butterfly
-Busemann</t>
        </r>
      </text>
    </comment>
    <comment ref="AH24" authorId="1">
      <text>
        <r>
          <rPr>
            <sz val="12"/>
            <rFont val="Arial"/>
            <family val="2"/>
          </rPr>
          <t>z.B. Rumpfkraft 5x10 Wdh:
-Sit-ups
-Rumfheben rw
-Rumpfheben sw
-Pullover
-Butterfly
-Busemann</t>
        </r>
      </text>
    </comment>
    <comment ref="AN24" authorId="1">
      <text>
        <r>
          <rPr>
            <sz val="12"/>
            <rFont val="Arial"/>
            <family val="2"/>
          </rPr>
          <t>z.B. Rumpfkraft 5x10 Wdh:
-Sit-ups
-Rumfheben rw
-Rumpfheben sw
-Pullover
-Butterfly
-Busemann</t>
        </r>
      </text>
    </comment>
    <comment ref="AV24" authorId="1">
      <text>
        <r>
          <rPr>
            <sz val="12"/>
            <rFont val="Arial"/>
            <family val="2"/>
          </rPr>
          <t>z.B. Rumpfkraft 5x10 Wdh:
-Sit-ups
-Rumfheben rw
-Rumpfheben sw
-Pullover
-Butterfly
-Busemann</t>
        </r>
      </text>
    </comment>
    <comment ref="J25" authorId="1">
      <text>
        <r>
          <rPr>
            <sz val="12"/>
            <rFont val="Arial"/>
            <family val="2"/>
          </rPr>
          <t>z.B. 3x50m Steigerungslauf,
5x50m Startablauf,
5x30m Starts</t>
        </r>
      </text>
    </comment>
    <comment ref="R25" authorId="1">
      <text>
        <r>
          <rPr>
            <sz val="12"/>
            <rFont val="Arial"/>
            <family val="2"/>
          </rPr>
          <t>z.B. 3x50m Steigerungslauf
3x30m Leiterlauf (1m85)
3x50m (98%, Pause 5')</t>
        </r>
      </text>
    </comment>
    <comment ref="AH25" authorId="1">
      <text>
        <r>
          <rPr>
            <sz val="12"/>
            <rFont val="Arial"/>
            <family val="2"/>
          </rPr>
          <t>z.B. 3x60m Steigerungslauf
3x50m Start, P 5'
3x80m in-out (à 20m), P 8'</t>
        </r>
      </text>
    </comment>
    <comment ref="AN25" authorId="1">
      <text>
        <r>
          <rPr>
            <sz val="12"/>
            <rFont val="Arial"/>
            <family val="2"/>
          </rPr>
          <t xml:space="preserve">z.B. 3x50m Steigerungslauf
3x30m Start, P 4'
3x60m in-out (à 20m), P 6'
</t>
        </r>
      </text>
    </comment>
    <comment ref="AV25" authorId="1">
      <text>
        <r>
          <rPr>
            <sz val="12"/>
            <rFont val="Arial"/>
            <family val="2"/>
          </rPr>
          <t xml:space="preserve">z.B. 3x50m Steigerungslauf
3x30m Start, P 4'
3x60m in-out (à 20m), P 6'
</t>
        </r>
      </text>
    </comment>
    <comment ref="R26" authorId="1">
      <text>
        <r>
          <rPr>
            <sz val="12"/>
            <rFont val="Arial"/>
            <family val="2"/>
          </rPr>
          <t>z.B. 2x3x60m, P3'/SP6'
oder 2x3x5 Hürden, P3'/SP6'</t>
        </r>
      </text>
    </comment>
    <comment ref="AH26" authorId="1">
      <text>
        <r>
          <rPr>
            <sz val="12"/>
            <rFont val="Arial"/>
            <family val="2"/>
          </rPr>
          <t>z.B. 2x3x80m, P4'/SP8'
oder 2x3x7 Hürden, P5'/SP10'</t>
        </r>
      </text>
    </comment>
    <comment ref="AN26" authorId="1">
      <text>
        <r>
          <rPr>
            <sz val="12"/>
            <rFont val="Arial"/>
            <family val="2"/>
          </rPr>
          <t>z.B. 2x3x80m, P4'/SP8'
oder 2x3x7 Hürden, P5'/SP10'</t>
        </r>
      </text>
    </comment>
    <comment ref="AV26" authorId="1">
      <text>
        <r>
          <rPr>
            <sz val="12"/>
            <rFont val="Arial"/>
            <family val="2"/>
          </rPr>
          <t>z.B. 2x3x60m, P4'/SP8'
oder 2x3x6 Hürden, P6'/SP10'</t>
        </r>
      </text>
    </comment>
    <comment ref="J27" authorId="1">
      <text>
        <r>
          <rPr>
            <sz val="12"/>
            <rFont val="Arial"/>
            <family val="2"/>
          </rPr>
          <t>z.B. 5x200m (80%), 4 Min Pause</t>
        </r>
      </text>
    </comment>
    <comment ref="J28" authorId="1">
      <text>
        <r>
          <rPr>
            <sz val="12"/>
            <rFont val="Arial"/>
            <family val="2"/>
          </rPr>
          <t>z.B. 15-30 Min. Laufschulung mit div. Übungen
oder 5-10 versch. Hüpfübungen über 8-12 Hürden
spez. Korrekturübungen für SB/NB</t>
        </r>
      </text>
    </comment>
    <comment ref="R28" authorId="1">
      <text>
        <r>
          <rPr>
            <sz val="12"/>
            <rFont val="Arial"/>
            <family val="2"/>
          </rPr>
          <t>z.B. 15-30 Min. Laufschulung mit div. Übungen
oder 3-5 versch. Hüpfübungen über 4-6 Hürden</t>
        </r>
      </text>
    </comment>
    <comment ref="AH28" authorId="1">
      <text>
        <r>
          <rPr>
            <sz val="12"/>
            <rFont val="Arial"/>
            <family val="2"/>
          </rPr>
          <t>z.B. 15-30 Min. Laufschulung mit div. Übungen
oder 5-10 versch. Hüpfübungen über 6-8 Hürden
spez. Übungen für SB/NB neben und über Hürden</t>
        </r>
      </text>
    </comment>
    <comment ref="AN28" authorId="1">
      <text>
        <r>
          <rPr>
            <sz val="12"/>
            <rFont val="Arial"/>
            <family val="2"/>
          </rPr>
          <t>z.B. 10-20 Min. Laufschulung mit div. Übungen
oder 3-5 versch. Hüpfübungen über 4-6 Hürden</t>
        </r>
      </text>
    </comment>
    <comment ref="AV28" authorId="1">
      <text>
        <r>
          <rPr>
            <sz val="12"/>
            <rFont val="Arial"/>
            <family val="2"/>
          </rPr>
          <t>z.B. 10-20 Min. Laufschulung mit div. Übungen
oder 3-5 versch. Hüpfübungen über 4-6 Hürden</t>
        </r>
      </text>
    </comment>
    <comment ref="J29" authorId="1">
      <text>
        <r>
          <rPr>
            <sz val="12"/>
            <rFont val="Arial"/>
            <family val="2"/>
          </rPr>
          <t>z.B. 5x10 Hürden Hüpfübungen und dazwischen
je 3x10x Nachziehbeinbewegung gegen die Wand,
5x7 (tiefe) Hürden im 3er (Rhythmus!) überlaufen,
5x5 (tiefe) Hürden im 5er (Tempo!) überlaufen</t>
        </r>
      </text>
    </comment>
    <comment ref="R29" authorId="1">
      <text>
        <r>
          <rPr>
            <sz val="12"/>
            <rFont val="Arial"/>
            <family val="2"/>
          </rPr>
          <t>z.B. 3x4 Hürden im 5er (Tempo!) überlaufen,
3x5 Hürden im 3er (Rhythmus!) überlaufen,
3x1/2/3 Hürden aus dem Startblock</t>
        </r>
      </text>
    </comment>
    <comment ref="AH29" authorId="1">
      <text>
        <r>
          <rPr>
            <sz val="12"/>
            <rFont val="Arial"/>
            <family val="2"/>
          </rPr>
          <t>z.B. 3-5x6 Hürden im 5er (Tempo!) überlaufen,
1-3x8-12 Hürden im 3er (Rhythmus!) überlaufen</t>
        </r>
      </text>
    </comment>
    <comment ref="AN29" authorId="1">
      <text>
        <r>
          <rPr>
            <sz val="12"/>
            <rFont val="Arial"/>
            <family val="2"/>
          </rPr>
          <t>z.B. 3x4 Hürden im 5er (Tempo!) überlaufen,
3x5 Hürden im 3er (Rhythmus!) überlaufen,
3x1/2/3 Hürden aus dem Startblock</t>
        </r>
      </text>
    </comment>
    <comment ref="AV29" authorId="1">
      <text>
        <r>
          <rPr>
            <sz val="12"/>
            <rFont val="Arial"/>
            <family val="2"/>
          </rPr>
          <t>z.B. 3x4 Hürden im 5er (Tempo!) überlaufen,
3x5 Hürden im 3er (Rhythmus!) überlaufen,
3x1/2/3 Hürden aus dem Startblock</t>
        </r>
      </text>
    </comment>
    <comment ref="F30" authorId="1">
      <text>
        <r>
          <rPr>
            <sz val="12"/>
            <rFont val="Arial"/>
            <family val="2"/>
          </rPr>
          <t xml:space="preserve">z.B.
15-30 Min. Footing/Jogging
oder Wassertraining
Dehnen
Massagen, Bäder
</t>
        </r>
      </text>
    </comment>
    <comment ref="W30" authorId="1">
      <text>
        <r>
          <rPr>
            <sz val="12"/>
            <rFont val="Arial"/>
            <family val="2"/>
          </rPr>
          <t>z.B.
Schwimmen
Massagen, Bäder</t>
        </r>
      </text>
    </comment>
    <comment ref="AI30" authorId="1">
      <text>
        <r>
          <rPr>
            <sz val="12"/>
            <rFont val="Arial"/>
            <family val="2"/>
          </rPr>
          <t>z.B.
15-30 Min. Footing/Jogging
Dehnen
Massagen, Bäder</t>
        </r>
      </text>
    </comment>
  </commentList>
</comments>
</file>

<file path=xl/comments2.xml><?xml version="1.0" encoding="utf-8"?>
<comments xmlns="http://schemas.openxmlformats.org/spreadsheetml/2006/main">
  <authors>
    <author>Rolf Weber</author>
  </authors>
  <commentList>
    <comment ref="C32" authorId="0">
      <text>
        <r>
          <rPr>
            <sz val="12"/>
            <rFont val="Arial"/>
            <family val="2"/>
          </rPr>
          <t>Ein derartiges Training muss
1-2x pro Woche enthalten sein!</t>
        </r>
      </text>
    </comment>
    <comment ref="J32" authorId="0">
      <text>
        <r>
          <rPr>
            <sz val="12"/>
            <rFont val="Arial"/>
            <family val="2"/>
          </rPr>
          <t>Ein derartiges Training soll mind 1x pro Woche enthalten oder mit einem Techniktraining kombiniert sein.</t>
        </r>
      </text>
    </comment>
    <comment ref="R32" authorId="0">
      <text>
        <r>
          <rPr>
            <sz val="12"/>
            <rFont val="Arial"/>
            <family val="2"/>
          </rPr>
          <t>Ein derartiges Training kann 1x pro Woche enthalten oder mit einem Techniktraining kombiniert sein.</t>
        </r>
      </text>
    </comment>
  </commentList>
</comments>
</file>

<file path=xl/comments7.xml><?xml version="1.0" encoding="utf-8"?>
<comments xmlns="http://schemas.openxmlformats.org/spreadsheetml/2006/main">
  <authors>
    <author>gast1</author>
    <author>Rolf Weber</author>
  </authors>
  <commentList>
    <comment ref="D1" authorId="0">
      <text>
        <r>
          <rPr>
            <sz val="8"/>
            <rFont val="Tahoma"/>
            <family val="2"/>
          </rPr>
          <t xml:space="preserve">Name, Vorname eingeben, wird in alle Wochenpläne übernommen!
</t>
        </r>
      </text>
    </comment>
    <comment ref="J1" authorId="1">
      <text>
        <r>
          <rPr>
            <sz val="8"/>
            <rFont val="Tahoma"/>
            <family val="2"/>
          </rPr>
          <t>Richtiges Datum eingeben, restliche Daten werden alle autom. berechnet!</t>
        </r>
      </text>
    </comment>
    <comment ref="G3" authorId="1">
      <text>
        <r>
          <rPr>
            <sz val="8"/>
            <rFont val="Tahoma"/>
            <family val="2"/>
          </rPr>
          <t>Zahl eingeben, wird in der Übersicht Tr.Zeit + Tr.Mittel dargestellt!</t>
        </r>
      </text>
    </comment>
    <comment ref="H3" authorId="1">
      <text>
        <r>
          <rPr>
            <sz val="8"/>
            <rFont val="Tahoma"/>
            <family val="2"/>
          </rPr>
          <t>Zahl eingeben, wird in der Übersicht Tr.Mittel dargestellt!</t>
        </r>
      </text>
    </comment>
  </commentList>
</comments>
</file>

<file path=xl/comments8.xml><?xml version="1.0" encoding="utf-8"?>
<comments xmlns="http://schemas.openxmlformats.org/spreadsheetml/2006/main">
  <authors>
    <author>gast1</author>
  </authors>
  <commentList>
    <comment ref="D1" authorId="0">
      <text>
        <r>
          <rPr>
            <sz val="8"/>
            <rFont val="Tahoma"/>
            <family val="2"/>
          </rPr>
          <t xml:space="preserve">Name, Vorname eingeben, wird in alle Wochenpläne übernommen!
</t>
        </r>
      </text>
    </comment>
  </commentList>
</comments>
</file>

<file path=xl/sharedStrings.xml><?xml version="1.0" encoding="utf-8"?>
<sst xmlns="http://schemas.openxmlformats.org/spreadsheetml/2006/main" count="3550" uniqueCount="312">
  <si>
    <t xml:space="preserve"> </t>
  </si>
  <si>
    <t xml:space="preserve"> Monate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</si>
  <si>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</si>
  <si>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</si>
  <si>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</si>
  <si>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</si>
  <si>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</si>
  <si>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</si>
  <si>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</si>
  <si>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</si>
  <si>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</si>
  <si>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</si>
  <si>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</si>
  <si>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 xml:space="preserve"> Wochen</t>
  </si>
  <si>
    <t xml:space="preserve"> Trainingsphase</t>
  </si>
  <si>
    <t>VP 1</t>
  </si>
  <si>
    <t>VWP 1</t>
  </si>
  <si>
    <t>WP 1</t>
  </si>
  <si>
    <t>VP 2</t>
  </si>
  <si>
    <t>WP 2</t>
  </si>
  <si>
    <t xml:space="preserve"> Tests</t>
  </si>
  <si>
    <t xml:space="preserve"> Trainingslager</t>
  </si>
  <si>
    <t xml:space="preserve"> Trainingseinheiten</t>
  </si>
  <si>
    <t xml:space="preserve"> sehr hohe Belastung</t>
  </si>
  <si>
    <t xml:space="preserve"> hohe Belastung</t>
  </si>
  <si>
    <t xml:space="preserve"> mittlere Belastung</t>
  </si>
  <si>
    <t xml:space="preserve"> tiefe Belastung</t>
  </si>
  <si>
    <t xml:space="preserve"> Erholung</t>
  </si>
  <si>
    <t xml:space="preserve"> Trainingsmassnahmen</t>
  </si>
  <si>
    <t xml:space="preserve"> Max. Kraft MQ</t>
  </si>
  <si>
    <t xml:space="preserve"> Max. Kraft IK</t>
  </si>
  <si>
    <t>Belastung</t>
  </si>
  <si>
    <t>Halle</t>
  </si>
  <si>
    <t>Freiluft 1. Saisonhälfte</t>
  </si>
  <si>
    <t>Freiluft 2. Saisonhälfte</t>
  </si>
  <si>
    <t>Saison 2002</t>
  </si>
  <si>
    <t>Spitzenleistung darstellen, Bestleistung zum Saisonhöhepunkt anstreben!</t>
  </si>
  <si>
    <t>Staffel-SM</t>
  </si>
  <si>
    <t>Woche</t>
  </si>
  <si>
    <t>Bemerkungen unter Trainingskontrolle/Notizen</t>
  </si>
  <si>
    <t>hoch</t>
  </si>
  <si>
    <t>Zeiten, Verhältnisse, Befinden, weitere Anmerkungen</t>
  </si>
  <si>
    <t>mittel</t>
  </si>
  <si>
    <t>Befinden:</t>
  </si>
  <si>
    <t>1 = schlecht</t>
  </si>
  <si>
    <t>Mühe gehabt, gestresst, unmotiviert</t>
  </si>
  <si>
    <t>tief</t>
  </si>
  <si>
    <t>2 = es geht</t>
  </si>
  <si>
    <t>mässig zufrieden, mässig motiviert</t>
  </si>
  <si>
    <t>Erhol.</t>
  </si>
  <si>
    <t>3 = gut</t>
  </si>
  <si>
    <t>ohne grosse Mühe, zufrieden, motiviert</t>
  </si>
  <si>
    <t>spritzig, sehr motiviert</t>
  </si>
  <si>
    <t>Tag</t>
  </si>
  <si>
    <t>Wo/wann/wie</t>
  </si>
  <si>
    <t>Trainingsprogramm</t>
  </si>
  <si>
    <t>Dauer</t>
  </si>
  <si>
    <t>Trainingskontrolle/Notizen</t>
  </si>
  <si>
    <t>Befinden</t>
  </si>
  <si>
    <t>Gew.</t>
  </si>
  <si>
    <t>Puls</t>
  </si>
  <si>
    <t>Schlaf</t>
  </si>
  <si>
    <t xml:space="preserve">Trainingsprogramm für:                 </t>
  </si>
  <si>
    <t>Phase:</t>
  </si>
  <si>
    <t xml:space="preserve">bis:  </t>
  </si>
  <si>
    <t>Montag</t>
  </si>
  <si>
    <t>Dienstag</t>
  </si>
  <si>
    <t>Mittwoch</t>
  </si>
  <si>
    <t>Donnerstag</t>
  </si>
  <si>
    <t>Freitag</t>
  </si>
  <si>
    <t>Samstag</t>
  </si>
  <si>
    <t>Sonntag</t>
  </si>
  <si>
    <t>Bemerkungen</t>
  </si>
  <si>
    <t>s.hoch</t>
  </si>
  <si>
    <t>Hinweise</t>
  </si>
  <si>
    <t>Zielsetzungen</t>
  </si>
  <si>
    <t xml:space="preserve">vom:  </t>
  </si>
  <si>
    <t xml:space="preserve"> Sprung-/Explosivkraft</t>
  </si>
  <si>
    <t xml:space="preserve"> Max. Schnelligkeit</t>
  </si>
  <si>
    <t xml:space="preserve"> Stabilisation/Circuit</t>
  </si>
  <si>
    <t xml:space="preserve"> Sprint-/Hürden-ABC</t>
  </si>
  <si>
    <t xml:space="preserve"> Hürden-Technik</t>
  </si>
  <si>
    <t>SM Aktive</t>
  </si>
  <si>
    <t>Umfang</t>
  </si>
  <si>
    <t>Intensität</t>
  </si>
  <si>
    <t>Massnahmen</t>
  </si>
  <si>
    <t>Kraft</t>
  </si>
  <si>
    <t>Schnelligkeit</t>
  </si>
  <si>
    <t>KZ-/MZ-Ausd.</t>
  </si>
  <si>
    <t>Sp/Hü-ABC</t>
  </si>
  <si>
    <t>Hü-Technik</t>
  </si>
  <si>
    <t>Diverses</t>
  </si>
  <si>
    <t>Wettkampf</t>
  </si>
  <si>
    <t>Spezielles</t>
  </si>
  <si>
    <t>bis:</t>
  </si>
  <si>
    <t>vom:</t>
  </si>
  <si>
    <t xml:space="preserve"> Wettkampfphase</t>
  </si>
  <si>
    <t xml:space="preserve"> Zielsetzung</t>
  </si>
  <si>
    <t xml:space="preserve"> Erholungsmassnahmen</t>
  </si>
  <si>
    <t xml:space="preserve"> Belastungsdynamik:</t>
  </si>
  <si>
    <t xml:space="preserve"> Legende:</t>
  </si>
  <si>
    <t>Übersicht Trainingsmassnahmen und Zusammenfassung der Trainingswochen</t>
  </si>
  <si>
    <t xml:space="preserve"> Effektiv bestrittene
 Wettkämpfe</t>
  </si>
  <si>
    <t xml:space="preserve"> Eff. Trainingseinheiten</t>
  </si>
  <si>
    <t>Total</t>
  </si>
  <si>
    <t>52 W.</t>
  </si>
  <si>
    <t xml:space="preserve"> Kraft</t>
  </si>
  <si>
    <t xml:space="preserve"> Diverses</t>
  </si>
  <si>
    <t>Dauer (min)</t>
  </si>
  <si>
    <t>Quant. (kg/m/n)</t>
  </si>
  <si>
    <t xml:space="preserve"> Total Sprünge</t>
  </si>
  <si>
    <t>Total Zeit</t>
  </si>
  <si>
    <t xml:space="preserve"> Total kg</t>
  </si>
  <si>
    <t xml:space="preserve"> Total Zeit</t>
  </si>
  <si>
    <t>Max. Schnelligkeit</t>
  </si>
  <si>
    <t>Total Meter</t>
  </si>
  <si>
    <t xml:space="preserve"> Schnell.ausdauer</t>
  </si>
  <si>
    <t>Total Hürden</t>
  </si>
  <si>
    <t xml:space="preserve"> Eff. Trainingszeit</t>
  </si>
  <si>
    <t xml:space="preserve"> Aufteilung% MQ / IK</t>
  </si>
  <si>
    <t xml:space="preserve"> Aufteilung% Lauf/Sprung</t>
  </si>
  <si>
    <t>Aufteilung% KZ/MZ</t>
  </si>
  <si>
    <r>
      <t xml:space="preserve"> Wettkämpfe
 </t>
    </r>
    <r>
      <rPr>
        <sz val="12"/>
        <rFont val="Arial"/>
        <family val="2"/>
      </rPr>
      <t>1=sehr gut vorbereitet
      (Saison-Höhepunkte)
 2=vorbereitet
      (Qualifikation)
 3=aus dem Training
      (Vorbereitung)</t>
    </r>
  </si>
  <si>
    <t>4 = sehr gut</t>
  </si>
  <si>
    <t>Okt.</t>
  </si>
  <si>
    <t>WP H</t>
  </si>
  <si>
    <t>VWP H</t>
  </si>
  <si>
    <t>Spezielle Fähigkeiten entwickeln.</t>
  </si>
  <si>
    <t>Belastungsverträglichkeit aufbauen, Technikgrundlagen schaffen.</t>
  </si>
  <si>
    <t>ÜP</t>
  </si>
  <si>
    <t xml:space="preserve"> KZ Schnell.ausd. (alakt.)</t>
  </si>
  <si>
    <t xml:space="preserve"> MZ Schnell.ausd. (lakt.)</t>
  </si>
  <si>
    <t xml:space="preserve"> Wettkampfkategorie</t>
  </si>
  <si>
    <t xml:space="preserve">  hohe Wichtigkeit</t>
  </si>
  <si>
    <t xml:space="preserve">  mittlere Wichtigkeit</t>
  </si>
  <si>
    <t xml:space="preserve"> Medizinische Massnahmen</t>
  </si>
  <si>
    <t>Zahnarzt</t>
  </si>
  <si>
    <t>Blut</t>
  </si>
  <si>
    <t xml:space="preserve"> Qualifikationsphase</t>
  </si>
  <si>
    <t>Magglingen</t>
  </si>
  <si>
    <t>95-100%</t>
  </si>
  <si>
    <t>90-95%</t>
  </si>
  <si>
    <t>80-85%</t>
  </si>
  <si>
    <t>70-80%</t>
  </si>
  <si>
    <r>
      <t xml:space="preserve">Die Gesamtbelastung setzt sich aus dem Trainingsumfang (Anzahl Trainings, Trainingsdauer, Belastungsdauer = </t>
    </r>
    <r>
      <rPr>
        <sz val="12"/>
        <color indexed="11"/>
        <rFont val="Arial"/>
        <family val="2"/>
      </rPr>
      <t>grüne Felder</t>
    </r>
    <r>
      <rPr>
        <sz val="12"/>
        <rFont val="Arial"/>
        <family val="2"/>
      </rPr>
      <t xml:space="preserve">) sowie aus der Intensität (Lauf- Hürdenüberquerungs-Geschwindigkeit = </t>
    </r>
    <r>
      <rPr>
        <sz val="12"/>
        <color indexed="10"/>
        <rFont val="Arial"/>
        <family val="2"/>
      </rPr>
      <t>rote Kurve</t>
    </r>
    <r>
      <rPr>
        <sz val="12"/>
        <rFont val="Arial"/>
        <family val="2"/>
      </rPr>
      <t>) zusammen!</t>
    </r>
  </si>
  <si>
    <t>Beispiel</t>
  </si>
  <si>
    <t>Sprint-ABC</t>
  </si>
  <si>
    <t>3x3x20m</t>
  </si>
  <si>
    <t>7,5</t>
  </si>
  <si>
    <t>3x3x50m</t>
  </si>
  <si>
    <t>Stabilisation</t>
  </si>
  <si>
    <t xml:space="preserve">5x8x30sec </t>
  </si>
  <si>
    <t>Stadion</t>
  </si>
  <si>
    <t>Spiel</t>
  </si>
  <si>
    <t>Krafttraining</t>
  </si>
  <si>
    <t>5 Übungen  à 3x10 mit 70%</t>
  </si>
  <si>
    <t>Aufwärmen</t>
  </si>
  <si>
    <t>Hürden-Koordination</t>
  </si>
  <si>
    <t>Sprungschule</t>
  </si>
  <si>
    <t>Auslaufen</t>
  </si>
  <si>
    <t>Auslaufen, Gymnastik</t>
  </si>
  <si>
    <t>250 Sprünge</t>
  </si>
  <si>
    <t>5x6 Hü 3er kurz, 5x4 Hü 5er lang</t>
  </si>
  <si>
    <t>Allg.Kräftigung</t>
  </si>
  <si>
    <t>Ausdauer</t>
  </si>
  <si>
    <t>gemütlicher DL</t>
  </si>
  <si>
    <t>10 Übungen à 10 Wdh mit eigenem KG</t>
  </si>
  <si>
    <t>Ruhe</t>
  </si>
  <si>
    <t>Lauftraining</t>
  </si>
  <si>
    <t>3x3x120 in 18s, Pause 3'</t>
  </si>
  <si>
    <t>Basketball</t>
  </si>
  <si>
    <t>1 Runde à 10min</t>
  </si>
  <si>
    <t>Jogging, kurzes Dehnen</t>
  </si>
  <si>
    <t>Footing</t>
  </si>
  <si>
    <t>Fussball</t>
  </si>
  <si>
    <t>Rege-neration</t>
  </si>
  <si>
    <t>Intensitäts-verträglich-keit ent-wickeln.</t>
  </si>
  <si>
    <t xml:space="preserve">  geringe Wichtigkeit</t>
  </si>
  <si>
    <t>Muskelkater!</t>
  </si>
  <si>
    <t>Sprungkraft</t>
  </si>
  <si>
    <t>locker, erholt!</t>
  </si>
  <si>
    <t>Lisi Muster</t>
  </si>
  <si>
    <t>Spitzenleistung vorbereiten!</t>
  </si>
  <si>
    <t>4x3x8H Hürdenhüpfen</t>
  </si>
  <si>
    <t>Pfingstmeeting</t>
  </si>
  <si>
    <t>Meeting Lugano</t>
  </si>
  <si>
    <t>Team-SM</t>
  </si>
  <si>
    <t>Meeting</t>
  </si>
  <si>
    <t>Meeting GGB</t>
  </si>
  <si>
    <t>SM Nachwuchs</t>
  </si>
  <si>
    <t>TL Verein (Ostern)</t>
  </si>
  <si>
    <t>TL Magglingen</t>
  </si>
  <si>
    <t>Meeting Bern</t>
  </si>
  <si>
    <t>18.00-20.00</t>
  </si>
  <si>
    <t>17.00-19.00h</t>
  </si>
  <si>
    <t>10.30-13.00h</t>
  </si>
  <si>
    <t>17.00-18.30h</t>
  </si>
  <si>
    <t>16.00-18.30h</t>
  </si>
  <si>
    <t>Hallen-MK-SM</t>
  </si>
  <si>
    <t>Hallen-SM Aktive</t>
  </si>
  <si>
    <t>Hallen-SM Nachw.</t>
  </si>
  <si>
    <t>Hürden-Cup</t>
  </si>
  <si>
    <t>Swiss-Meeting</t>
  </si>
  <si>
    <t>Swiss-Meeting Genève</t>
  </si>
  <si>
    <t>SVM</t>
  </si>
  <si>
    <t>Meeting La Chaux-d-F.</t>
  </si>
  <si>
    <t>SM MK</t>
  </si>
  <si>
    <t>Leistung aufbau- en und in Vorbe- reitungswettkäm- pfen darstellen</t>
  </si>
  <si>
    <t>Leistung darstellen, Schnelligkeit testen, Technik überprüfen!</t>
  </si>
  <si>
    <t>Meeting Fribourg</t>
  </si>
  <si>
    <t>Oktober</t>
  </si>
  <si>
    <t>Saison xyz</t>
  </si>
  <si>
    <t>Spezielle Fähigkeiten und Intensitätsverträglichkeit entwickeln.</t>
  </si>
  <si>
    <t>Rege-nera-tion</t>
  </si>
  <si>
    <t>Leistung aufbauen und in Vorbereitungs- wettkämpfen darstellen</t>
  </si>
  <si>
    <t>Sezielle Fähigkeiten entwickeln, Reize setzen!</t>
  </si>
  <si>
    <t>Regeneration</t>
  </si>
  <si>
    <t>Allgemein</t>
  </si>
  <si>
    <t>Extensiv</t>
  </si>
  <si>
    <t xml:space="preserve">Extensiv / Intensiv </t>
  </si>
  <si>
    <t>Intensiv</t>
  </si>
  <si>
    <t>Explosiv</t>
  </si>
  <si>
    <t>Extensiv / Intensiv</t>
  </si>
  <si>
    <t>Exlosiv</t>
  </si>
  <si>
    <t>Hallen-Meeting</t>
  </si>
  <si>
    <t>SM Nachw. Halle</t>
  </si>
  <si>
    <t>Hallen-SM</t>
  </si>
  <si>
    <t>Wurf -Event</t>
  </si>
  <si>
    <t>Alfa del Pi</t>
  </si>
  <si>
    <t>Auffahrt / SVM</t>
  </si>
  <si>
    <t>Wurf LK/Pfingstmeeting</t>
  </si>
  <si>
    <t>Int.Nachw.Meet.Bern</t>
  </si>
  <si>
    <t>Swiss-Meet.Genève</t>
  </si>
  <si>
    <t>Int.Nachw.Meet.Mannh.</t>
  </si>
  <si>
    <t>Swiss-Meet.Bern</t>
  </si>
  <si>
    <t>U20 WM Grosseto</t>
  </si>
  <si>
    <t>Nachw.-SM</t>
  </si>
  <si>
    <t>SVM-Finals</t>
  </si>
  <si>
    <t>X</t>
  </si>
  <si>
    <t>TL</t>
  </si>
  <si>
    <t>v%</t>
  </si>
  <si>
    <t>x</t>
  </si>
  <si>
    <t>c</t>
  </si>
  <si>
    <t>Allgemeine Sprungkraft</t>
  </si>
  <si>
    <t>Allgemeine Wurfkraft</t>
  </si>
  <si>
    <t>Aerobe Ausdauer</t>
  </si>
  <si>
    <t>Koordinative Fähgkeiten</t>
  </si>
  <si>
    <t>Kugel/ Diskus Technik</t>
  </si>
  <si>
    <r>
      <t xml:space="preserve">Die Gesamtbelastung setzt sich aus dem Trainingsumfang (Anzahl Trainings, Trainingsdauer, Belastungsdauer = </t>
    </r>
    <r>
      <rPr>
        <sz val="12"/>
        <color indexed="10"/>
        <rFont val="Arial"/>
        <family val="2"/>
      </rPr>
      <t>roten Felder</t>
    </r>
    <r>
      <rPr>
        <sz val="12"/>
        <rFont val="Arial"/>
        <family val="2"/>
      </rPr>
      <t>) sowie aus der Intensität gesteuert über die Kraft) zusammen!</t>
    </r>
  </si>
  <si>
    <t xml:space="preserve">  niedrige Wichtigkeit</t>
  </si>
  <si>
    <t xml:space="preserve"> Vereinbarung:</t>
  </si>
  <si>
    <t>Planung erstellt:</t>
  </si>
  <si>
    <t>Datum:.............................................</t>
  </si>
  <si>
    <t>Unterschrift Athlet/in:.........................................................................................................</t>
  </si>
  <si>
    <t>Unterschrift Heimtrainer/in:..............................................................................................</t>
  </si>
  <si>
    <t xml:space="preserve"> Für Bemerkungen bitte
 Rückseite verwenden!</t>
  </si>
  <si>
    <t>Planung bewilligt:</t>
  </si>
  <si>
    <t>Unterschrift Nationaltrainer:............................................................................................</t>
  </si>
  <si>
    <t>Planung besprochen:</t>
  </si>
  <si>
    <t>Datum:..............................</t>
  </si>
  <si>
    <t>mündlich</t>
  </si>
  <si>
    <t>schriftlich</t>
  </si>
  <si>
    <r>
      <t xml:space="preserve">Saison </t>
    </r>
    <r>
      <rPr>
        <b/>
        <sz val="18"/>
        <color indexed="10"/>
        <rFont val="Arial"/>
        <family val="2"/>
      </rPr>
      <t>Jahr</t>
    </r>
  </si>
  <si>
    <r>
      <t xml:space="preserve">Trainings-/Wettkampfplanung und Trainingsmassnahmen von </t>
    </r>
    <r>
      <rPr>
        <b/>
        <sz val="18"/>
        <color indexed="10"/>
        <rFont val="Arial"/>
        <family val="2"/>
      </rPr>
      <t>Vorname Name</t>
    </r>
  </si>
  <si>
    <t>Monat</t>
  </si>
  <si>
    <t xml:space="preserve"> Trainingsabschnitt</t>
  </si>
  <si>
    <t>VP 1A</t>
  </si>
  <si>
    <t>VP 1b</t>
  </si>
  <si>
    <t>VP 3</t>
  </si>
  <si>
    <t>VP 4</t>
  </si>
  <si>
    <t>VWP 1-3</t>
  </si>
  <si>
    <t>WP 1a</t>
  </si>
  <si>
    <t>WP 1b</t>
  </si>
  <si>
    <t>VWP</t>
  </si>
  <si>
    <t>WP2</t>
  </si>
  <si>
    <t>üp</t>
  </si>
  <si>
    <t xml:space="preserve"> Arbeitsweise</t>
  </si>
  <si>
    <t>extensiv</t>
  </si>
  <si>
    <t>intensiv</t>
  </si>
  <si>
    <t>explosiv</t>
  </si>
  <si>
    <t>regenerativ</t>
  </si>
  <si>
    <t xml:space="preserve"> Wochenbelastung</t>
  </si>
  <si>
    <t>XS</t>
  </si>
  <si>
    <t>S</t>
  </si>
  <si>
    <t>M</t>
  </si>
  <si>
    <t>L</t>
  </si>
  <si>
    <t>XL</t>
  </si>
  <si>
    <t>Trainingszeit [h]</t>
  </si>
  <si>
    <t xml:space="preserve"> Trainingsumfang hoch</t>
  </si>
  <si>
    <t xml:space="preserve"> Trainingsumfang mittel </t>
  </si>
  <si>
    <t xml:space="preserve"> Trainingsumfang tief   </t>
  </si>
  <si>
    <t xml:space="preserve"> Trainingsintensität hoch</t>
  </si>
  <si>
    <t xml:space="preserve"> Trainingsintensität mittel</t>
  </si>
  <si>
    <t xml:space="preserve"> Trainingsintensität tief</t>
  </si>
  <si>
    <t xml:space="preserve"> Summe Technik-Würfe [Anz.]</t>
  </si>
  <si>
    <t>-</t>
  </si>
  <si>
    <t xml:space="preserve"> Wettkampfgewicht (600g)</t>
  </si>
  <si>
    <t xml:space="preserve"> leichteres Gerät (400g/500g)</t>
  </si>
  <si>
    <t xml:space="preserve"> schwereres Gerät (700g/800g)</t>
  </si>
  <si>
    <r>
      <t xml:space="preserve"> spezielle Geräte </t>
    </r>
    <r>
      <rPr>
        <sz val="11"/>
        <rFont val="AvantGarde Md BT"/>
        <family val="2"/>
      </rPr>
      <t>(Nockenbälle, Stäbe, ...)</t>
    </r>
  </si>
  <si>
    <t xml:space="preserve"> Technik-Imitationen [min]</t>
  </si>
  <si>
    <t xml:space="preserve"> allgemeine Würfe [Anz.]</t>
  </si>
  <si>
    <t xml:space="preserve"> allgemeine Kraft [Wh.]</t>
  </si>
  <si>
    <t xml:space="preserve"> Maximalkraft</t>
  </si>
  <si>
    <t xml:space="preserve"> spezielle Kraft</t>
  </si>
  <si>
    <t xml:space="preserve"> Summe Sprünge [Anz.]</t>
  </si>
  <si>
    <t xml:space="preserve"> Sprünge horizontal</t>
  </si>
  <si>
    <t xml:space="preserve"> Sprünge vertikal</t>
  </si>
  <si>
    <t xml:space="preserve"> Sprung-ABC [min]</t>
  </si>
  <si>
    <t xml:space="preserve"> Sprints [m]</t>
  </si>
  <si>
    <t xml:space="preserve"> Tempoläufe [m]</t>
  </si>
  <si>
    <t xml:space="preserve"> Lauf-ABC [min]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</si>
</sst>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&quot;Fr &quot;#,##0;\-&quot;Fr &quot;#,##0"/>
    <numFmt numFmtId="169" formatCode="&quot;Fr &quot;#,##0;[Red]\-&quot;Fr &quot;#,##0"/>
    <numFmt numFmtId="170" formatCode="&quot;Fr &quot;#,##0.00;\-&quot;Fr &quot;#,##0.00"/>
    <numFmt numFmtId="171" formatCode="&quot;Fr &quot;#,##0.00;[Red]\-&quot;Fr &quot;#,##0.00"/>
    <numFmt numFmtId="172" formatCode="&quot;Fr&quot;\ #,##0;\-&quot;Fr&quot;\ #,##0"/>
    <numFmt numFmtId="173" formatCode="&quot;Fr&quot;\ #,##0;[Red]\-&quot;Fr&quot;\ #,##0"/>
    <numFmt numFmtId="174" formatCode="&quot;Fr&quot;\ #,##0.00;\-&quot;Fr&quot;\ #,##0.00"/>
    <numFmt numFmtId="175" formatCode="&quot;Fr&quot;\ #,##0.00;[Red]\-&quot;Fr&quot;\ #,##0.00"/>
    <numFmt numFmtId="176" formatCode="_-&quot;Fr &quot;* #,##0_-;\-&quot;Fr &quot;* #,##0_-;_-&quot;Fr &quot;* &quot;-&quot;_-;_-@_-"/>
    <numFmt numFmtId="177" formatCode="_-* #,##0_-;\-* #,##0_-;_-* &quot;-&quot;_-;_-@_-"/>
    <numFmt numFmtId="178" formatCode="_-&quot;Fr &quot;* #,##0.00_-;\-&quot;Fr &quot;* #,##0.00_-;_-&quot;Fr &quot;* &quot;-&quot;??_-;_-@_-"/>
    <numFmt numFmtId="179" formatCode="_-* #,##0.00_-;\-* #,##0.00_-;_-* &quot;-&quot;??_-;_-@_-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5.4"/>
      <color indexed="12"/>
      <name val="Geneva"/>
      <family val="0"/>
    </font>
    <font>
      <u val="single"/>
      <sz val="5.4"/>
      <color indexed="36"/>
      <name val="Geneva"/>
      <family val="0"/>
    </font>
    <font>
      <sz val="8"/>
      <name val="Arial"/>
      <family val="2"/>
    </font>
    <font>
      <sz val="12"/>
      <color indexed="10"/>
      <name val="Arial"/>
      <family val="2"/>
    </font>
    <font>
      <sz val="18"/>
      <color indexed="10"/>
      <name val="Arial"/>
      <family val="2"/>
    </font>
    <font>
      <sz val="11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sz val="12"/>
      <color indexed="11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2"/>
      <color indexed="23"/>
      <name val="Arial"/>
      <family val="2"/>
    </font>
    <font>
      <b/>
      <i/>
      <sz val="18"/>
      <name val="Arial"/>
      <family val="2"/>
    </font>
    <font>
      <b/>
      <sz val="24"/>
      <name val="Arial"/>
      <family val="2"/>
    </font>
    <font>
      <sz val="10"/>
      <color indexed="9"/>
      <name val="Geneva"/>
      <family val="0"/>
    </font>
    <font>
      <sz val="8"/>
      <name val="Geneva"/>
      <family val="0"/>
    </font>
    <font>
      <b/>
      <sz val="18"/>
      <color indexed="10"/>
      <name val="Arial"/>
      <family val="2"/>
    </font>
    <font>
      <sz val="18"/>
      <name val="AvantGarde Md BT"/>
      <family val="2"/>
    </font>
    <font>
      <b/>
      <sz val="16"/>
      <name val="AvantGarde Md BT"/>
      <family val="2"/>
    </font>
    <font>
      <b/>
      <sz val="26"/>
      <name val="Desdemona"/>
      <family val="5"/>
    </font>
    <font>
      <b/>
      <sz val="16"/>
      <name val="Arial"/>
      <family val="2"/>
    </font>
    <font>
      <sz val="14"/>
      <name val="AvantGarde Md BT"/>
      <family val="2"/>
    </font>
    <font>
      <sz val="16"/>
      <name val="Arial"/>
      <family val="2"/>
    </font>
    <font>
      <sz val="18"/>
      <name val="AvantGarde Bk BT"/>
      <family val="2"/>
    </font>
    <font>
      <sz val="11"/>
      <name val="AvantGarde Md BT"/>
      <family val="2"/>
    </font>
    <font>
      <sz val="18"/>
      <name val="PT Hand Label"/>
      <family val="0"/>
    </font>
    <font>
      <sz val="22"/>
      <name val="Arial"/>
      <family val="2"/>
    </font>
    <font>
      <b/>
      <sz val="8"/>
      <name val="Geneva"/>
      <family val="2"/>
    </font>
  </fonts>
  <fills count="2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darkGray"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bgColor indexed="9"/>
      </patternFill>
    </fill>
    <fill>
      <patternFill patternType="gray125">
        <bgColor indexed="22"/>
      </patternFill>
    </fill>
  </fills>
  <borders count="1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ck"/>
      <top style="medium"/>
      <bottom style="double"/>
    </border>
    <border>
      <left style="thick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medium"/>
      <top style="thick"/>
      <bottom style="thin"/>
    </border>
    <border>
      <left style="thick"/>
      <right style="medium"/>
      <top style="thick"/>
      <bottom style="mediumDashed"/>
    </border>
    <border>
      <left style="thin"/>
      <right style="thin"/>
      <top style="thick"/>
      <bottom style="mediumDashed"/>
    </border>
    <border>
      <left style="thin"/>
      <right>
        <color indexed="63"/>
      </right>
      <top style="thick"/>
      <bottom style="mediumDashed"/>
    </border>
    <border>
      <left style="medium"/>
      <right style="thin"/>
      <top style="thick"/>
      <bottom style="mediumDashed"/>
    </border>
    <border>
      <left style="thin"/>
      <right style="medium"/>
      <top style="thick"/>
      <bottom style="mediumDashed"/>
    </border>
    <border>
      <left>
        <color indexed="63"/>
      </left>
      <right style="thin"/>
      <top style="thick"/>
      <bottom style="mediumDashed"/>
    </border>
    <border>
      <left style="thin"/>
      <right style="thick"/>
      <top style="thick"/>
      <bottom style="mediumDashed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ck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9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4" xfId="0" applyFont="1" applyBorder="1" applyAlignment="1" applyProtection="1">
      <alignment horizontal="centerContinuous" vertical="center"/>
      <protection locked="0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9" xfId="0" applyFont="1" applyFill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14" fontId="5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textRotation="90"/>
    </xf>
    <xf numFmtId="0" fontId="9" fillId="0" borderId="26" xfId="0" applyFont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textRotation="90" wrapText="1"/>
    </xf>
    <xf numFmtId="0" fontId="5" fillId="0" borderId="15" xfId="0" applyFont="1" applyFill="1" applyBorder="1" applyAlignment="1">
      <alignment vertical="center" textRotation="90" wrapText="1"/>
    </xf>
    <xf numFmtId="0" fontId="5" fillId="0" borderId="29" xfId="0" applyFont="1" applyFill="1" applyBorder="1" applyAlignment="1">
      <alignment vertical="center" textRotation="90" wrapText="1"/>
    </xf>
    <xf numFmtId="0" fontId="5" fillId="0" borderId="11" xfId="0" applyFont="1" applyFill="1" applyBorder="1" applyAlignment="1">
      <alignment vertical="center" textRotation="90" wrapText="1"/>
    </xf>
    <xf numFmtId="0" fontId="5" fillId="0" borderId="12" xfId="0" applyFont="1" applyFill="1" applyBorder="1" applyAlignment="1">
      <alignment vertical="center" textRotation="90" wrapText="1"/>
    </xf>
    <xf numFmtId="0" fontId="5" fillId="0" borderId="13" xfId="0" applyFont="1" applyFill="1" applyBorder="1" applyAlignment="1">
      <alignment vertical="center" textRotation="90" wrapText="1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26" xfId="0" applyFont="1" applyBorder="1" applyAlignment="1">
      <alignment horizontal="center"/>
    </xf>
    <xf numFmtId="0" fontId="7" fillId="0" borderId="31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right" vertical="center"/>
    </xf>
    <xf numFmtId="0" fontId="7" fillId="7" borderId="10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right" vertical="center"/>
    </xf>
    <xf numFmtId="0" fontId="7" fillId="7" borderId="30" xfId="0" applyFont="1" applyFill="1" applyBorder="1" applyAlignment="1">
      <alignment horizontal="right" vertical="center"/>
    </xf>
    <xf numFmtId="0" fontId="7" fillId="7" borderId="30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7" borderId="7" xfId="0" applyFont="1" applyFill="1" applyBorder="1" applyAlignment="1">
      <alignment horizontal="right" vertical="center"/>
    </xf>
    <xf numFmtId="0" fontId="5" fillId="7" borderId="1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9" fontId="14" fillId="0" borderId="14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14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vertical="top" wrapText="1"/>
    </xf>
    <xf numFmtId="0" fontId="14" fillId="0" borderId="51" xfId="0" applyFont="1" applyBorder="1" applyAlignment="1">
      <alignment horizontal="center" vertical="top" wrapText="1"/>
    </xf>
    <xf numFmtId="9" fontId="14" fillId="0" borderId="1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 textRotation="90"/>
    </xf>
    <xf numFmtId="0" fontId="9" fillId="3" borderId="54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textRotation="90"/>
    </xf>
    <xf numFmtId="0" fontId="14" fillId="0" borderId="9" xfId="0" applyFont="1" applyFill="1" applyBorder="1" applyAlignment="1">
      <alignment horizontal="center" vertical="center" textRotation="90"/>
    </xf>
    <xf numFmtId="0" fontId="14" fillId="11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Continuous" vertical="center"/>
    </xf>
    <xf numFmtId="9" fontId="14" fillId="0" borderId="34" xfId="0" applyNumberFormat="1" applyFont="1" applyFill="1" applyBorder="1" applyAlignment="1">
      <alignment horizontal="center" vertical="center"/>
    </xf>
    <xf numFmtId="9" fontId="14" fillId="0" borderId="22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center" vertical="center"/>
    </xf>
    <xf numFmtId="0" fontId="9" fillId="12" borderId="27" xfId="0" applyFont="1" applyFill="1" applyBorder="1" applyAlignment="1">
      <alignment horizontal="center" vertical="center"/>
    </xf>
    <xf numFmtId="0" fontId="9" fillId="12" borderId="35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9" fontId="5" fillId="0" borderId="11" xfId="0" applyNumberFormat="1" applyFont="1" applyBorder="1" applyAlignment="1">
      <alignment/>
    </xf>
    <xf numFmtId="0" fontId="7" fillId="13" borderId="9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9" fontId="14" fillId="0" borderId="4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14" borderId="11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15" borderId="11" xfId="0" applyFont="1" applyFill="1" applyBorder="1" applyAlignment="1">
      <alignment horizontal="center" vertical="center"/>
    </xf>
    <xf numFmtId="9" fontId="5" fillId="4" borderId="11" xfId="0" applyNumberFormat="1" applyFont="1" applyFill="1" applyBorder="1" applyAlignment="1">
      <alignment/>
    </xf>
    <xf numFmtId="0" fontId="5" fillId="16" borderId="11" xfId="0" applyFont="1" applyFill="1" applyBorder="1" applyAlignment="1">
      <alignment/>
    </xf>
    <xf numFmtId="0" fontId="20" fillId="14" borderId="9" xfId="0" applyFont="1" applyFill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vertical="center" wrapText="1"/>
    </xf>
    <xf numFmtId="0" fontId="9" fillId="0" borderId="56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7" fillId="6" borderId="9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vertical="center" textRotation="90"/>
    </xf>
    <xf numFmtId="0" fontId="9" fillId="1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/>
    </xf>
    <xf numFmtId="0" fontId="14" fillId="10" borderId="3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12" borderId="24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17" borderId="9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9" fontId="14" fillId="0" borderId="49" xfId="0" applyNumberFormat="1" applyFont="1" applyFill="1" applyBorder="1" applyAlignment="1">
      <alignment horizontal="right" vertical="center"/>
    </xf>
    <xf numFmtId="0" fontId="9" fillId="16" borderId="27" xfId="0" applyFont="1" applyFill="1" applyBorder="1" applyAlignment="1">
      <alignment horizontal="center" vertical="center"/>
    </xf>
    <xf numFmtId="0" fontId="9" fillId="16" borderId="11" xfId="0" applyFont="1" applyFill="1" applyBorder="1" applyAlignment="1">
      <alignment horizontal="center" vertical="center"/>
    </xf>
    <xf numFmtId="0" fontId="9" fillId="16" borderId="12" xfId="0" applyFont="1" applyFill="1" applyBorder="1" applyAlignment="1">
      <alignment horizontal="center" vertical="center"/>
    </xf>
    <xf numFmtId="0" fontId="14" fillId="16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14" fillId="15" borderId="12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8" borderId="1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7" fillId="0" borderId="59" xfId="0" applyFont="1" applyBorder="1" applyAlignment="1">
      <alignment/>
    </xf>
    <xf numFmtId="0" fontId="14" fillId="0" borderId="60" xfId="0" applyFont="1" applyBorder="1" applyAlignment="1">
      <alignment horizontal="center"/>
    </xf>
    <xf numFmtId="0" fontId="7" fillId="0" borderId="60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43" xfId="0" applyFont="1" applyBorder="1" applyAlignment="1">
      <alignment/>
    </xf>
    <xf numFmtId="0" fontId="7" fillId="0" borderId="45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50" xfId="0" applyFont="1" applyBorder="1" applyAlignment="1">
      <alignment wrapText="1"/>
    </xf>
    <xf numFmtId="0" fontId="14" fillId="0" borderId="61" xfId="0" applyFont="1" applyBorder="1" applyAlignment="1">
      <alignment horizontal="center" wrapText="1"/>
    </xf>
    <xf numFmtId="0" fontId="7" fillId="0" borderId="61" xfId="0" applyFont="1" applyBorder="1" applyAlignment="1">
      <alignment/>
    </xf>
    <xf numFmtId="0" fontId="9" fillId="0" borderId="61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51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14" fontId="5" fillId="14" borderId="18" xfId="0" applyNumberFormat="1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top" wrapText="1"/>
    </xf>
    <xf numFmtId="0" fontId="7" fillId="0" borderId="38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19" borderId="23" xfId="0" applyFont="1" applyFill="1" applyBorder="1" applyAlignment="1">
      <alignment horizontal="center" vertical="center"/>
    </xf>
    <xf numFmtId="0" fontId="9" fillId="19" borderId="19" xfId="0" applyFont="1" applyFill="1" applyBorder="1" applyAlignment="1">
      <alignment horizontal="center" vertical="center"/>
    </xf>
    <xf numFmtId="0" fontId="9" fillId="19" borderId="21" xfId="0" applyFont="1" applyFill="1" applyBorder="1" applyAlignment="1">
      <alignment horizontal="center" vertical="center"/>
    </xf>
    <xf numFmtId="0" fontId="9" fillId="20" borderId="23" xfId="0" applyFont="1" applyFill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0" fontId="9" fillId="20" borderId="21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23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0" fillId="21" borderId="18" xfId="0" applyFont="1" applyFill="1" applyBorder="1" applyAlignment="1">
      <alignment horizontal="center" vertical="center"/>
    </xf>
    <xf numFmtId="0" fontId="5" fillId="21" borderId="18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21" borderId="18" xfId="0" applyFont="1" applyFill="1" applyBorder="1" applyAlignment="1">
      <alignment vertical="center"/>
    </xf>
    <xf numFmtId="0" fontId="5" fillId="21" borderId="12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9" fillId="20" borderId="67" xfId="20" applyFont="1" applyFill="1" applyBorder="1" applyAlignment="1">
      <alignment horizontal="center" vertical="center"/>
      <protection/>
    </xf>
    <xf numFmtId="0" fontId="29" fillId="20" borderId="68" xfId="20" applyFont="1" applyFill="1" applyBorder="1" applyAlignment="1">
      <alignment horizontal="centerContinuous" vertical="center" shrinkToFit="1"/>
      <protection/>
    </xf>
    <xf numFmtId="0" fontId="29" fillId="20" borderId="68" xfId="20" applyFont="1" applyFill="1" applyBorder="1" applyAlignment="1">
      <alignment horizontal="centerContinuous" vertical="center"/>
      <protection/>
    </xf>
    <xf numFmtId="0" fontId="29" fillId="20" borderId="69" xfId="20" applyFont="1" applyFill="1" applyBorder="1" applyAlignment="1">
      <alignment horizontal="centerContinuous" vertical="center"/>
      <protection/>
    </xf>
    <xf numFmtId="0" fontId="5" fillId="0" borderId="0" xfId="20">
      <alignment/>
      <protection/>
    </xf>
    <xf numFmtId="0" fontId="29" fillId="22" borderId="70" xfId="20" applyFont="1" applyFill="1" applyBorder="1" applyAlignment="1">
      <alignment horizontal="left" vertical="center"/>
      <protection/>
    </xf>
    <xf numFmtId="0" fontId="30" fillId="0" borderId="71" xfId="20" applyFont="1" applyBorder="1" applyAlignment="1">
      <alignment horizontal="center" vertical="center"/>
      <protection/>
    </xf>
    <xf numFmtId="0" fontId="30" fillId="0" borderId="72" xfId="20" applyFont="1" applyBorder="1" applyAlignment="1">
      <alignment horizontal="center" vertical="center"/>
      <protection/>
    </xf>
    <xf numFmtId="0" fontId="30" fillId="0" borderId="73" xfId="20" applyFont="1" applyBorder="1" applyAlignment="1">
      <alignment horizontal="center" vertical="center"/>
      <protection/>
    </xf>
    <xf numFmtId="0" fontId="30" fillId="0" borderId="74" xfId="20" applyFont="1" applyBorder="1" applyAlignment="1">
      <alignment horizontal="center" vertical="center"/>
      <protection/>
    </xf>
    <xf numFmtId="0" fontId="30" fillId="0" borderId="75" xfId="20" applyFont="1" applyBorder="1" applyAlignment="1">
      <alignment horizontal="center" vertical="center"/>
      <protection/>
    </xf>
    <xf numFmtId="0" fontId="29" fillId="22" borderId="76" xfId="20" applyFont="1" applyFill="1" applyBorder="1" applyAlignment="1">
      <alignment horizontal="left" vertical="center"/>
      <protection/>
    </xf>
    <xf numFmtId="0" fontId="31" fillId="7" borderId="77" xfId="20" applyFont="1" applyFill="1" applyBorder="1" applyAlignment="1">
      <alignment horizontal="center" vertical="center"/>
      <protection/>
    </xf>
    <xf numFmtId="0" fontId="29" fillId="22" borderId="78" xfId="20" applyFont="1" applyFill="1" applyBorder="1" applyAlignment="1">
      <alignment horizontal="left" vertical="center"/>
      <protection/>
    </xf>
    <xf numFmtId="0" fontId="32" fillId="7" borderId="79" xfId="20" applyFont="1" applyFill="1" applyBorder="1" applyAlignment="1">
      <alignment horizontal="center"/>
      <protection/>
    </xf>
    <xf numFmtId="0" fontId="33" fillId="0" borderId="80" xfId="0" applyFont="1" applyBorder="1" applyAlignment="1">
      <alignment horizontal="center" vertical="center" wrapText="1"/>
    </xf>
    <xf numFmtId="0" fontId="33" fillId="0" borderId="79" xfId="0" applyFont="1" applyBorder="1" applyAlignment="1">
      <alignment horizontal="center" vertical="center" wrapText="1"/>
    </xf>
    <xf numFmtId="0" fontId="33" fillId="0" borderId="81" xfId="0" applyFont="1" applyBorder="1" applyAlignment="1">
      <alignment horizontal="center" vertical="center" wrapText="1"/>
    </xf>
    <xf numFmtId="0" fontId="33" fillId="0" borderId="80" xfId="20" applyFont="1" applyBorder="1" applyAlignment="1">
      <alignment horizontal="center" vertical="center" wrapText="1"/>
      <protection/>
    </xf>
    <xf numFmtId="0" fontId="33" fillId="0" borderId="79" xfId="20" applyFont="1" applyBorder="1" applyAlignment="1">
      <alignment horizontal="center" vertical="center" wrapText="1"/>
      <protection/>
    </xf>
    <xf numFmtId="0" fontId="33" fillId="0" borderId="81" xfId="20" applyFont="1" applyBorder="1" applyAlignment="1">
      <alignment horizontal="center" vertical="center" wrapText="1"/>
      <protection/>
    </xf>
    <xf numFmtId="0" fontId="33" fillId="0" borderId="82" xfId="20" applyFont="1" applyBorder="1" applyAlignment="1">
      <alignment horizontal="center" vertical="center" wrapText="1"/>
      <protection/>
    </xf>
    <xf numFmtId="0" fontId="29" fillId="22" borderId="83" xfId="20" applyFont="1" applyFill="1" applyBorder="1" applyAlignment="1">
      <alignment horizontal="left" vertical="center"/>
      <protection/>
    </xf>
    <xf numFmtId="0" fontId="30" fillId="0" borderId="84" xfId="20" applyFont="1" applyBorder="1" applyAlignment="1">
      <alignment horizontal="center" vertical="center"/>
      <protection/>
    </xf>
    <xf numFmtId="0" fontId="30" fillId="0" borderId="85" xfId="20" applyFont="1" applyBorder="1" applyAlignment="1">
      <alignment horizontal="center" vertical="center"/>
      <protection/>
    </xf>
    <xf numFmtId="0" fontId="30" fillId="0" borderId="86" xfId="20" applyFont="1" applyBorder="1" applyAlignment="1">
      <alignment horizontal="center" vertical="center"/>
      <protection/>
    </xf>
    <xf numFmtId="0" fontId="30" fillId="0" borderId="87" xfId="20" applyFont="1" applyBorder="1" applyAlignment="1">
      <alignment horizontal="center" vertical="center"/>
      <protection/>
    </xf>
    <xf numFmtId="0" fontId="30" fillId="0" borderId="88" xfId="20" applyFont="1" applyBorder="1" applyAlignment="1">
      <alignment horizontal="center" vertical="center"/>
      <protection/>
    </xf>
    <xf numFmtId="0" fontId="29" fillId="22" borderId="89" xfId="20" applyFont="1" applyFill="1" applyBorder="1" applyAlignment="1">
      <alignment horizontal="left" vertical="center"/>
      <protection/>
    </xf>
    <xf numFmtId="0" fontId="30" fillId="0" borderId="11" xfId="20" applyFont="1" applyBorder="1" applyAlignment="1">
      <alignment horizontal="center" vertical="center"/>
      <protection/>
    </xf>
    <xf numFmtId="0" fontId="30" fillId="0" borderId="17" xfId="20" applyFont="1" applyBorder="1" applyAlignment="1">
      <alignment horizontal="center" vertical="center"/>
      <protection/>
    </xf>
    <xf numFmtId="0" fontId="30" fillId="0" borderId="14" xfId="20" applyFont="1" applyBorder="1" applyAlignment="1">
      <alignment horizontal="center" vertical="center"/>
      <protection/>
    </xf>
    <xf numFmtId="0" fontId="30" fillId="0" borderId="13" xfId="20" applyFont="1" applyBorder="1" applyAlignment="1">
      <alignment horizontal="center" vertical="center"/>
      <protection/>
    </xf>
    <xf numFmtId="0" fontId="30" fillId="0" borderId="90" xfId="20" applyFont="1" applyBorder="1" applyAlignment="1">
      <alignment horizontal="center" vertical="center"/>
      <protection/>
    </xf>
    <xf numFmtId="0" fontId="30" fillId="0" borderId="9" xfId="20" applyFont="1" applyBorder="1" applyAlignment="1">
      <alignment horizontal="center" vertical="center"/>
      <protection/>
    </xf>
    <xf numFmtId="0" fontId="30" fillId="0" borderId="24" xfId="20" applyFont="1" applyBorder="1" applyAlignment="1">
      <alignment horizontal="center" vertical="center"/>
      <protection/>
    </xf>
    <xf numFmtId="0" fontId="30" fillId="0" borderId="47" xfId="20" applyFont="1" applyBorder="1" applyAlignment="1">
      <alignment horizontal="center" vertical="center"/>
      <protection/>
    </xf>
    <xf numFmtId="0" fontId="30" fillId="0" borderId="29" xfId="20" applyFont="1" applyBorder="1" applyAlignment="1">
      <alignment horizontal="center" vertical="center"/>
      <protection/>
    </xf>
    <xf numFmtId="0" fontId="30" fillId="0" borderId="15" xfId="20" applyFont="1" applyBorder="1" applyAlignment="1">
      <alignment horizontal="center" vertical="center"/>
      <protection/>
    </xf>
    <xf numFmtId="0" fontId="30" fillId="0" borderId="91" xfId="20" applyFont="1" applyBorder="1" applyAlignment="1">
      <alignment horizontal="center" vertical="center"/>
      <protection/>
    </xf>
    <xf numFmtId="0" fontId="29" fillId="22" borderId="92" xfId="0" applyFont="1" applyFill="1" applyBorder="1" applyAlignment="1">
      <alignment horizontal="left" vertical="center"/>
    </xf>
    <xf numFmtId="0" fontId="30" fillId="23" borderId="84" xfId="20" applyFont="1" applyFill="1" applyBorder="1" applyAlignment="1">
      <alignment horizontal="center" vertical="center"/>
      <protection/>
    </xf>
    <xf numFmtId="0" fontId="29" fillId="22" borderId="93" xfId="0" applyFont="1" applyFill="1" applyBorder="1" applyAlignment="1">
      <alignment horizontal="left" vertical="center"/>
    </xf>
    <xf numFmtId="0" fontId="30" fillId="23" borderId="11" xfId="20" applyFont="1" applyFill="1" applyBorder="1" applyAlignment="1">
      <alignment horizontal="center" vertical="center"/>
      <protection/>
    </xf>
    <xf numFmtId="0" fontId="30" fillId="23" borderId="14" xfId="20" applyFont="1" applyFill="1" applyBorder="1" applyAlignment="1">
      <alignment horizontal="center" vertical="center"/>
      <protection/>
    </xf>
    <xf numFmtId="0" fontId="30" fillId="23" borderId="13" xfId="20" applyFont="1" applyFill="1" applyBorder="1" applyAlignment="1">
      <alignment horizontal="center" vertical="center"/>
      <protection/>
    </xf>
    <xf numFmtId="0" fontId="29" fillId="22" borderId="89" xfId="0" applyFont="1" applyFill="1" applyBorder="1" applyAlignment="1">
      <alignment horizontal="left" vertical="center"/>
    </xf>
    <xf numFmtId="0" fontId="30" fillId="23" borderId="94" xfId="20" applyFont="1" applyFill="1" applyBorder="1" applyAlignment="1">
      <alignment horizontal="center" vertical="center"/>
      <protection/>
    </xf>
    <xf numFmtId="0" fontId="30" fillId="23" borderId="95" xfId="20" applyFont="1" applyFill="1" applyBorder="1" applyAlignment="1">
      <alignment horizontal="center" vertical="center"/>
      <protection/>
    </xf>
    <xf numFmtId="0" fontId="30" fillId="23" borderId="96" xfId="20" applyFont="1" applyFill="1" applyBorder="1" applyAlignment="1">
      <alignment horizontal="center" vertical="center"/>
      <protection/>
    </xf>
    <xf numFmtId="0" fontId="30" fillId="23" borderId="97" xfId="20" applyFont="1" applyFill="1" applyBorder="1" applyAlignment="1">
      <alignment horizontal="center" vertical="center"/>
      <protection/>
    </xf>
    <xf numFmtId="0" fontId="30" fillId="0" borderId="96" xfId="20" applyFont="1" applyBorder="1" applyAlignment="1">
      <alignment horizontal="center" vertical="center"/>
      <protection/>
    </xf>
    <xf numFmtId="0" fontId="30" fillId="0" borderId="94" xfId="20" applyFont="1" applyBorder="1" applyAlignment="1">
      <alignment horizontal="center" vertical="center"/>
      <protection/>
    </xf>
    <xf numFmtId="0" fontId="30" fillId="0" borderId="98" xfId="20" applyFont="1" applyBorder="1" applyAlignment="1">
      <alignment horizontal="center" vertical="center"/>
      <protection/>
    </xf>
    <xf numFmtId="0" fontId="34" fillId="0" borderId="0" xfId="20" applyFont="1">
      <alignment/>
      <protection/>
    </xf>
    <xf numFmtId="0" fontId="29" fillId="22" borderId="99" xfId="20" applyFont="1" applyFill="1" applyBorder="1" applyAlignment="1">
      <alignment horizontal="left" vertical="center"/>
      <protection/>
    </xf>
    <xf numFmtId="0" fontId="32" fillId="0" borderId="0" xfId="20" applyFont="1">
      <alignment/>
      <protection/>
    </xf>
    <xf numFmtId="0" fontId="29" fillId="22" borderId="93" xfId="20" applyFont="1" applyFill="1" applyBorder="1" applyAlignment="1">
      <alignment horizontal="left" vertical="center"/>
      <protection/>
    </xf>
    <xf numFmtId="0" fontId="5" fillId="0" borderId="0" xfId="20" applyBorder="1">
      <alignment/>
      <protection/>
    </xf>
    <xf numFmtId="0" fontId="29" fillId="22" borderId="100" xfId="20" applyFont="1" applyFill="1" applyBorder="1" applyAlignment="1">
      <alignment horizontal="left" vertical="center"/>
      <protection/>
    </xf>
    <xf numFmtId="0" fontId="35" fillId="0" borderId="101" xfId="20" applyFont="1" applyFill="1" applyBorder="1" applyAlignment="1">
      <alignment horizontal="center" vertical="center" textRotation="90"/>
      <protection/>
    </xf>
    <xf numFmtId="0" fontId="35" fillId="0" borderId="102" xfId="20" applyFont="1" applyFill="1" applyBorder="1" applyAlignment="1">
      <alignment horizontal="center" vertical="center" textRotation="90"/>
      <protection/>
    </xf>
    <xf numFmtId="0" fontId="35" fillId="0" borderId="103" xfId="20" applyFont="1" applyFill="1" applyBorder="1" applyAlignment="1">
      <alignment horizontal="center" vertical="center" textRotation="90"/>
      <protection/>
    </xf>
    <xf numFmtId="0" fontId="35" fillId="0" borderId="104" xfId="20" applyFont="1" applyFill="1" applyBorder="1" applyAlignment="1">
      <alignment horizontal="center" vertical="center" textRotation="90"/>
      <protection/>
    </xf>
    <xf numFmtId="0" fontId="35" fillId="0" borderId="103" xfId="20" applyFont="1" applyFill="1" applyBorder="1" applyAlignment="1" quotePrefix="1">
      <alignment horizontal="center" vertical="center" textRotation="90"/>
      <protection/>
    </xf>
    <xf numFmtId="0" fontId="35" fillId="0" borderId="105" xfId="20" applyFont="1" applyFill="1" applyBorder="1" applyAlignment="1">
      <alignment horizontal="center" vertical="center" textRotation="90"/>
      <protection/>
    </xf>
    <xf numFmtId="0" fontId="35" fillId="0" borderId="106" xfId="20" applyFont="1" applyFill="1" applyBorder="1" applyAlignment="1">
      <alignment horizontal="center" vertical="center" textRotation="90"/>
      <protection/>
    </xf>
    <xf numFmtId="0" fontId="29" fillId="22" borderId="92" xfId="20" applyFont="1" applyFill="1" applyBorder="1" applyAlignment="1">
      <alignment horizontal="left" vertical="center"/>
      <protection/>
    </xf>
    <xf numFmtId="0" fontId="35" fillId="0" borderId="27" xfId="20" applyFont="1" applyFill="1" applyBorder="1" applyAlignment="1">
      <alignment horizontal="center" vertical="center" textRotation="90"/>
      <protection/>
    </xf>
    <xf numFmtId="0" fontId="35" fillId="0" borderId="25" xfId="20" applyFont="1" applyFill="1" applyBorder="1" applyAlignment="1">
      <alignment horizontal="center" vertical="center" textRotation="90"/>
      <protection/>
    </xf>
    <xf numFmtId="0" fontId="35" fillId="0" borderId="34" xfId="20" applyFont="1" applyFill="1" applyBorder="1" applyAlignment="1">
      <alignment horizontal="center" vertical="center" textRotation="90"/>
      <protection/>
    </xf>
    <xf numFmtId="0" fontId="35" fillId="0" borderId="35" xfId="20" applyFont="1" applyFill="1" applyBorder="1" applyAlignment="1">
      <alignment horizontal="center" vertical="center" textRotation="90"/>
      <protection/>
    </xf>
    <xf numFmtId="0" fontId="35" fillId="0" borderId="34" xfId="20" applyFont="1" applyFill="1" applyBorder="1" applyAlignment="1" quotePrefix="1">
      <alignment horizontal="center" vertical="center" textRotation="90"/>
      <protection/>
    </xf>
    <xf numFmtId="0" fontId="35" fillId="0" borderId="27" xfId="20" applyFont="1" applyFill="1" applyBorder="1" applyAlignment="1" quotePrefix="1">
      <alignment horizontal="center" vertical="center" textRotation="90"/>
      <protection/>
    </xf>
    <xf numFmtId="0" fontId="35" fillId="0" borderId="35" xfId="20" applyFont="1" applyFill="1" applyBorder="1" applyAlignment="1" quotePrefix="1">
      <alignment horizontal="center" vertical="center" textRotation="90"/>
      <protection/>
    </xf>
    <xf numFmtId="0" fontId="35" fillId="0" borderId="22" xfId="20" applyFont="1" applyFill="1" applyBorder="1" applyAlignment="1">
      <alignment horizontal="center" vertical="center" textRotation="90"/>
      <protection/>
    </xf>
    <xf numFmtId="0" fontId="35" fillId="0" borderId="107" xfId="20" applyFont="1" applyFill="1" applyBorder="1" applyAlignment="1">
      <alignment horizontal="center" vertical="center" textRotation="90"/>
      <protection/>
    </xf>
    <xf numFmtId="0" fontId="35" fillId="0" borderId="11" xfId="20" applyFont="1" applyFill="1" applyBorder="1" applyAlignment="1" quotePrefix="1">
      <alignment horizontal="center" vertical="center" textRotation="90"/>
      <protection/>
    </xf>
    <xf numFmtId="0" fontId="35" fillId="0" borderId="17" xfId="20" applyFont="1" applyFill="1" applyBorder="1" applyAlignment="1" quotePrefix="1">
      <alignment horizontal="center" vertical="center" textRotation="90"/>
      <protection/>
    </xf>
    <xf numFmtId="0" fontId="35" fillId="0" borderId="14" xfId="20" applyFont="1" applyFill="1" applyBorder="1" applyAlignment="1" quotePrefix="1">
      <alignment horizontal="center" vertical="center" textRotation="90"/>
      <protection/>
    </xf>
    <xf numFmtId="0" fontId="35" fillId="0" borderId="13" xfId="20" applyFont="1" applyFill="1" applyBorder="1" applyAlignment="1" quotePrefix="1">
      <alignment horizontal="center" vertical="center" textRotation="90"/>
      <protection/>
    </xf>
    <xf numFmtId="0" fontId="35" fillId="0" borderId="14" xfId="20" applyFont="1" applyFill="1" applyBorder="1" applyAlignment="1">
      <alignment horizontal="center" vertical="center" textRotation="90"/>
      <protection/>
    </xf>
    <xf numFmtId="0" fontId="35" fillId="0" borderId="11" xfId="20" applyFont="1" applyFill="1" applyBorder="1" applyAlignment="1">
      <alignment horizontal="center" vertical="center" textRotation="90"/>
      <protection/>
    </xf>
    <xf numFmtId="0" fontId="35" fillId="0" borderId="13" xfId="20" applyFont="1" applyFill="1" applyBorder="1" applyAlignment="1">
      <alignment horizontal="center" vertical="center" textRotation="90"/>
      <protection/>
    </xf>
    <xf numFmtId="0" fontId="35" fillId="0" borderId="12" xfId="20" applyFont="1" applyFill="1" applyBorder="1" applyAlignment="1">
      <alignment horizontal="center" vertical="center" textRotation="90"/>
      <protection/>
    </xf>
    <xf numFmtId="0" fontId="35" fillId="0" borderId="90" xfId="20" applyFont="1" applyFill="1" applyBorder="1" applyAlignment="1">
      <alignment horizontal="center" vertical="center" textRotation="90"/>
      <protection/>
    </xf>
    <xf numFmtId="0" fontId="35" fillId="0" borderId="108" xfId="20" applyFont="1" applyFill="1" applyBorder="1" applyAlignment="1">
      <alignment horizontal="center" vertical="center" textRotation="90"/>
      <protection/>
    </xf>
    <xf numFmtId="0" fontId="35" fillId="0" borderId="109" xfId="20" applyFont="1" applyFill="1" applyBorder="1" applyAlignment="1">
      <alignment horizontal="center" vertical="center" textRotation="90"/>
      <protection/>
    </xf>
    <xf numFmtId="0" fontId="35" fillId="0" borderId="110" xfId="20" applyFont="1" applyFill="1" applyBorder="1" applyAlignment="1">
      <alignment horizontal="center" vertical="center" textRotation="90"/>
      <protection/>
    </xf>
    <xf numFmtId="0" fontId="35" fillId="0" borderId="111" xfId="20" applyFont="1" applyFill="1" applyBorder="1" applyAlignment="1">
      <alignment horizontal="center" vertical="center" textRotation="90"/>
      <protection/>
    </xf>
    <xf numFmtId="0" fontId="35" fillId="0" borderId="108" xfId="20" applyFont="1" applyFill="1" applyBorder="1" applyAlignment="1" quotePrefix="1">
      <alignment horizontal="center" vertical="center" textRotation="90"/>
      <protection/>
    </xf>
    <xf numFmtId="0" fontId="35" fillId="0" borderId="110" xfId="20" applyFont="1" applyFill="1" applyBorder="1" applyAlignment="1" quotePrefix="1">
      <alignment horizontal="center" vertical="center" textRotation="90"/>
      <protection/>
    </xf>
    <xf numFmtId="0" fontId="35" fillId="0" borderId="111" xfId="20" applyFont="1" applyFill="1" applyBorder="1" applyAlignment="1" quotePrefix="1">
      <alignment horizontal="center" vertical="center" textRotation="90"/>
      <protection/>
    </xf>
    <xf numFmtId="0" fontId="35" fillId="0" borderId="112" xfId="20" applyFont="1" applyFill="1" applyBorder="1" applyAlignment="1">
      <alignment horizontal="center" vertical="center" textRotation="90"/>
      <protection/>
    </xf>
    <xf numFmtId="0" fontId="35" fillId="0" borderId="113" xfId="20" applyFont="1" applyFill="1" applyBorder="1" applyAlignment="1">
      <alignment horizontal="center" vertical="center" textRotation="90"/>
      <protection/>
    </xf>
    <xf numFmtId="0" fontId="35" fillId="0" borderId="14" xfId="20" applyFont="1" applyFill="1" applyBorder="1" applyAlignment="1">
      <alignment horizontal="center" vertical="center" textRotation="90" wrapText="1"/>
      <protection/>
    </xf>
    <xf numFmtId="0" fontId="35" fillId="0" borderId="109" xfId="20" applyFont="1" applyFill="1" applyBorder="1" applyAlignment="1" quotePrefix="1">
      <alignment horizontal="center" vertical="center" textRotation="90"/>
      <protection/>
    </xf>
    <xf numFmtId="0" fontId="35" fillId="0" borderId="9" xfId="20" applyFont="1" applyFill="1" applyBorder="1" applyAlignment="1">
      <alignment horizontal="center" vertical="center" textRotation="90"/>
      <protection/>
    </xf>
    <xf numFmtId="0" fontId="35" fillId="0" borderId="24" xfId="20" applyFont="1" applyFill="1" applyBorder="1" applyAlignment="1">
      <alignment horizontal="center" vertical="center" textRotation="90"/>
      <protection/>
    </xf>
    <xf numFmtId="0" fontId="35" fillId="0" borderId="47" xfId="20" applyFont="1" applyFill="1" applyBorder="1" applyAlignment="1">
      <alignment horizontal="center" vertical="center" textRotation="90"/>
      <protection/>
    </xf>
    <xf numFmtId="0" fontId="35" fillId="0" borderId="29" xfId="20" applyFont="1" applyFill="1" applyBorder="1" applyAlignment="1">
      <alignment horizontal="center" vertical="center" textRotation="90"/>
      <protection/>
    </xf>
    <xf numFmtId="0" fontId="35" fillId="0" borderId="29" xfId="20" applyFont="1" applyFill="1" applyBorder="1" applyAlignment="1" quotePrefix="1">
      <alignment horizontal="center" vertical="center" textRotation="90"/>
      <protection/>
    </xf>
    <xf numFmtId="0" fontId="35" fillId="0" borderId="15" xfId="20" applyFont="1" applyFill="1" applyBorder="1" applyAlignment="1">
      <alignment horizontal="center" vertical="center" textRotation="90"/>
      <protection/>
    </xf>
    <xf numFmtId="0" fontId="35" fillId="0" borderId="91" xfId="20" applyFont="1" applyFill="1" applyBorder="1" applyAlignment="1">
      <alignment horizontal="center" vertical="center" textRotation="90"/>
      <protection/>
    </xf>
    <xf numFmtId="0" fontId="35" fillId="0" borderId="26" xfId="20" applyFont="1" applyFill="1" applyBorder="1" applyAlignment="1">
      <alignment horizontal="center" vertical="center" textRotation="90"/>
      <protection/>
    </xf>
    <xf numFmtId="0" fontId="35" fillId="0" borderId="23" xfId="20" applyFont="1" applyFill="1" applyBorder="1" applyAlignment="1">
      <alignment horizontal="center" vertical="center" textRotation="90"/>
      <protection/>
    </xf>
    <xf numFmtId="0" fontId="35" fillId="0" borderId="36" xfId="20" applyFont="1" applyFill="1" applyBorder="1" applyAlignment="1">
      <alignment horizontal="center" vertical="center" textRotation="90"/>
      <protection/>
    </xf>
    <xf numFmtId="0" fontId="35" fillId="0" borderId="114" xfId="20" applyFont="1" applyFill="1" applyBorder="1" applyAlignment="1">
      <alignment horizontal="center" vertical="center" textRotation="90"/>
      <protection/>
    </xf>
    <xf numFmtId="0" fontId="35" fillId="0" borderId="36" xfId="20" applyFont="1" applyFill="1" applyBorder="1" applyAlignment="1" quotePrefix="1">
      <alignment horizontal="center" vertical="center" textRotation="90"/>
      <protection/>
    </xf>
    <xf numFmtId="0" fontId="35" fillId="0" borderId="26" xfId="20" applyFont="1" applyFill="1" applyBorder="1" applyAlignment="1" quotePrefix="1">
      <alignment horizontal="center" vertical="center" textRotation="90"/>
      <protection/>
    </xf>
    <xf numFmtId="0" fontId="35" fillId="0" borderId="114" xfId="20" applyFont="1" applyFill="1" applyBorder="1" applyAlignment="1" quotePrefix="1">
      <alignment horizontal="center" vertical="center" textRotation="90"/>
      <protection/>
    </xf>
    <xf numFmtId="0" fontId="35" fillId="0" borderId="21" xfId="20" applyFont="1" applyFill="1" applyBorder="1" applyAlignment="1">
      <alignment horizontal="center" vertical="center" textRotation="90"/>
      <protection/>
    </xf>
    <xf numFmtId="0" fontId="35" fillId="0" borderId="115" xfId="20" applyFont="1" applyFill="1" applyBorder="1" applyAlignment="1">
      <alignment horizontal="center" vertical="center" textRotation="90"/>
      <protection/>
    </xf>
    <xf numFmtId="0" fontId="29" fillId="22" borderId="116" xfId="20" applyFont="1" applyFill="1" applyBorder="1" applyAlignment="1">
      <alignment horizontal="left" vertical="center"/>
      <protection/>
    </xf>
    <xf numFmtId="0" fontId="35" fillId="0" borderId="117" xfId="20" applyFont="1" applyFill="1" applyBorder="1" applyAlignment="1">
      <alignment horizontal="center" vertical="center" textRotation="90"/>
      <protection/>
    </xf>
    <xf numFmtId="0" fontId="35" fillId="0" borderId="118" xfId="20" applyFont="1" applyFill="1" applyBorder="1" applyAlignment="1">
      <alignment horizontal="center" vertical="center" textRotation="90"/>
      <protection/>
    </xf>
    <xf numFmtId="0" fontId="35" fillId="0" borderId="119" xfId="20" applyFont="1" applyFill="1" applyBorder="1" applyAlignment="1">
      <alignment horizontal="center" vertical="center" textRotation="90"/>
      <protection/>
    </xf>
    <xf numFmtId="0" fontId="35" fillId="0" borderId="120" xfId="20" applyFont="1" applyFill="1" applyBorder="1" applyAlignment="1">
      <alignment horizontal="center" vertical="center" textRotation="90"/>
      <protection/>
    </xf>
    <xf numFmtId="0" fontId="35" fillId="0" borderId="119" xfId="20" applyFont="1" applyFill="1" applyBorder="1" applyAlignment="1" quotePrefix="1">
      <alignment horizontal="center" vertical="center" textRotation="90"/>
      <protection/>
    </xf>
    <xf numFmtId="0" fontId="35" fillId="0" borderId="117" xfId="20" applyFont="1" applyFill="1" applyBorder="1" applyAlignment="1" quotePrefix="1">
      <alignment horizontal="center" vertical="center" textRotation="90"/>
      <protection/>
    </xf>
    <xf numFmtId="0" fontId="35" fillId="0" borderId="120" xfId="20" applyFont="1" applyFill="1" applyBorder="1" applyAlignment="1" quotePrefix="1">
      <alignment horizontal="center" vertical="center" textRotation="90"/>
      <protection/>
    </xf>
    <xf numFmtId="0" fontId="35" fillId="0" borderId="121" xfId="20" applyFont="1" applyFill="1" applyBorder="1" applyAlignment="1">
      <alignment horizontal="center" vertical="center" textRotation="90"/>
      <protection/>
    </xf>
    <xf numFmtId="0" fontId="35" fillId="0" borderId="122" xfId="20" applyFont="1" applyFill="1" applyBorder="1" applyAlignment="1">
      <alignment horizontal="center" vertical="center" textRotation="90"/>
      <protection/>
    </xf>
    <xf numFmtId="0" fontId="35" fillId="0" borderId="9" xfId="20" applyFont="1" applyFill="1" applyBorder="1" applyAlignment="1" quotePrefix="1">
      <alignment horizontal="center" vertical="center" textRotation="90"/>
      <protection/>
    </xf>
    <xf numFmtId="0" fontId="35" fillId="0" borderId="24" xfId="20" applyFont="1" applyFill="1" applyBorder="1" applyAlignment="1" quotePrefix="1">
      <alignment horizontal="center" vertical="center" textRotation="90"/>
      <protection/>
    </xf>
    <xf numFmtId="0" fontId="35" fillId="0" borderId="47" xfId="20" applyFont="1" applyFill="1" applyBorder="1" applyAlignment="1" quotePrefix="1">
      <alignment horizontal="center" vertical="center" textRotation="90"/>
      <protection/>
    </xf>
    <xf numFmtId="0" fontId="35" fillId="0" borderId="23" xfId="20" applyFont="1" applyFill="1" applyBorder="1" applyAlignment="1" quotePrefix="1">
      <alignment horizontal="center" vertical="center" textRotation="90"/>
      <protection/>
    </xf>
    <xf numFmtId="0" fontId="35" fillId="0" borderId="118" xfId="20" applyFont="1" applyFill="1" applyBorder="1" applyAlignment="1" quotePrefix="1">
      <alignment horizontal="center" vertical="center" textRotation="90"/>
      <protection/>
    </xf>
    <xf numFmtId="0" fontId="37" fillId="0" borderId="0" xfId="20" applyFont="1" applyBorder="1" applyAlignment="1">
      <alignment horizontal="right"/>
      <protection/>
    </xf>
    <xf numFmtId="0" fontId="38" fillId="24" borderId="0" xfId="20" applyFont="1" applyFill="1" applyAlignment="1">
      <alignment horizontal="center"/>
      <protection/>
    </xf>
    <xf numFmtId="0" fontId="31" fillId="7" borderId="123" xfId="0" applyFont="1" applyFill="1" applyBorder="1" applyAlignment="1">
      <alignment horizontal="center" vertical="center"/>
    </xf>
    <xf numFmtId="0" fontId="31" fillId="7" borderId="77" xfId="0" applyFont="1" applyFill="1" applyBorder="1" applyAlignment="1">
      <alignment horizontal="center" vertical="center"/>
    </xf>
    <xf numFmtId="0" fontId="31" fillId="7" borderId="124" xfId="0" applyFont="1" applyFill="1" applyBorder="1" applyAlignment="1">
      <alignment horizontal="center" vertical="center"/>
    </xf>
    <xf numFmtId="0" fontId="31" fillId="7" borderId="125" xfId="0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Ganzjahresplanung SLV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52" Type="http://schemas.openxmlformats.org/officeDocument/2006/relationships/worksheet" Target="worksheets/sheet50.xml" /><Relationship Id="rId53" Type="http://schemas.openxmlformats.org/officeDocument/2006/relationships/worksheet" Target="worksheets/sheet51.xml" /><Relationship Id="rId54" Type="http://schemas.openxmlformats.org/officeDocument/2006/relationships/worksheet" Target="worksheets/sheet52.xml" /><Relationship Id="rId55" Type="http://schemas.openxmlformats.org/officeDocument/2006/relationships/worksheet" Target="worksheets/sheet53.xml" /><Relationship Id="rId56" Type="http://schemas.openxmlformats.org/officeDocument/2006/relationships/worksheet" Target="worksheets/sheet54.xml" /><Relationship Id="rId57" Type="http://schemas.openxmlformats.org/officeDocument/2006/relationships/worksheet" Target="worksheets/sheet55.xml" /><Relationship Id="rId58" Type="http://schemas.openxmlformats.org/officeDocument/2006/relationships/worksheet" Target="worksheets/sheet56.xml" /><Relationship Id="rId59" Type="http://schemas.openxmlformats.org/officeDocument/2006/relationships/worksheet" Target="worksheets/sheet57.xml" /><Relationship Id="rId60" Type="http://schemas.openxmlformats.org/officeDocument/2006/relationships/worksheet" Target="worksheets/sheet58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Jahresübersicht eff. Trainingszeit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'Tr.Total'!$A$9</c:f>
              <c:strCache>
                <c:ptCount val="1"/>
                <c:pt idx="0">
                  <c:v> Eff. Trainingszeit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'Tr.Total'!$B$9:$BA$9</c:f>
              <c:numCache>
                <c:ptCount val="52"/>
                <c:pt idx="0">
                  <c:v>515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7883899"/>
        <c:axId val="3846228"/>
      </c:barChart>
      <c:catAx>
        <c:axId val="78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Wochen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228"/>
        <c:crosses val="autoZero"/>
        <c:auto val="1"/>
        <c:lblOffset val="100"/>
        <c:noMultiLvlLbl val="0"/>
      </c:catAx>
      <c:valAx>
        <c:axId val="38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83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Jahresübersicht Trainingsmittel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'Tr.Total'!$A$11</c:f>
              <c:strCache>
                <c:ptCount val="1"/>
                <c:pt idx="0">
                  <c:v> Kraft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'Tr.Total'!$B$12:$BA$12</c:f>
              <c:numCache>
                <c:ptCount val="52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1"/>
          <c:tx>
            <c:strRef>
              <c:f>'Tr.Total'!$A$15</c:f>
              <c:strCache>
                <c:ptCount val="1"/>
                <c:pt idx="0">
                  <c:v>Sprungkraft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'Tr.Total'!$B$16:$BA$16</c:f>
              <c:numCache>
                <c:ptCount val="52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2"/>
          <c:tx>
            <c:strRef>
              <c:f>'Tr.Total'!$A$19</c:f>
              <c:strCache>
                <c:ptCount val="1"/>
                <c:pt idx="0">
                  <c:v>Max. Schnelligkeit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'Tr.Total'!$B$20:$BA$20</c:f>
              <c:numCache>
                <c:ptCount val="52"/>
                <c:pt idx="0">
                  <c:v>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3"/>
          <c:tx>
            <c:strRef>
              <c:f>'Tr.Total'!$A$22</c:f>
              <c:strCache>
                <c:ptCount val="1"/>
                <c:pt idx="0">
                  <c:v> Schnell.ausdauer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'Tr.Total'!$B$23:$BA$23</c:f>
              <c:numCache>
                <c:ptCount val="52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4"/>
          <c:tx>
            <c:strRef>
              <c:f>'Tr.Total'!$A$26</c:f>
              <c:strCache>
                <c:ptCount val="1"/>
                <c:pt idx="0">
                  <c:v> Sprint-/Hürden-ABC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'Tr.Total'!$B$27:$BA$27</c:f>
              <c:numCache>
                <c:ptCount val="52"/>
                <c:pt idx="0">
                  <c:v>105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6"/>
          <c:order val="5"/>
          <c:tx>
            <c:strRef>
              <c:f>'Tr.Total'!$A$29</c:f>
              <c:strCache>
                <c:ptCount val="1"/>
                <c:pt idx="0">
                  <c:v> Hürden-Technik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'Tr.Total'!$B$30:$BA$30</c:f>
              <c:numCache>
                <c:ptCount val="52"/>
                <c:pt idx="0">
                  <c:v>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7"/>
          <c:order val="6"/>
          <c:tx>
            <c:strRef>
              <c:f>'Tr.Total'!$A$32</c:f>
              <c:strCache>
                <c:ptCount val="1"/>
                <c:pt idx="0">
                  <c:v> Diverses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'Tr.Total'!$B$33:$BA$33</c:f>
              <c:numCache>
                <c:ptCount val="52"/>
                <c:pt idx="0">
                  <c:v>220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34616053"/>
        <c:axId val="43109022"/>
      </c:barChart>
      <c:catAx>
        <c:axId val="3461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Wochen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09022"/>
        <c:crosses val="autoZero"/>
        <c:auto val="1"/>
        <c:lblOffset val="100"/>
        <c:noMultiLvlLbl val="0"/>
      </c:catAx>
      <c:valAx>
        <c:axId val="4310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16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8">
    <tabColor indexed="44"/>
  </sheetPr>
  <sheetViews>
    <sheetView workbookViewId="0" zoomScale="93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9">
    <tabColor indexed="44"/>
  </sheetPr>
  <sheetViews>
    <sheetView workbookViewId="0" zoomScale="75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13</xdr:row>
      <xdr:rowOff>38100</xdr:rowOff>
    </xdr:from>
    <xdr:to>
      <xdr:col>53</xdr:col>
      <xdr:colOff>200025</xdr:colOff>
      <xdr:row>17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314700" y="6105525"/>
          <a:ext cx="18916650" cy="1200150"/>
        </a:xfrm>
        <a:custGeom>
          <a:pathLst>
            <a:path h="126" w="1731">
              <a:moveTo>
                <a:pt x="0" y="101"/>
              </a:moveTo>
              <a:lnTo>
                <a:pt x="37" y="88"/>
              </a:lnTo>
              <a:cubicBezTo>
                <a:pt x="49" y="86"/>
                <a:pt x="60" y="89"/>
                <a:pt x="70" y="89"/>
              </a:cubicBezTo>
              <a:cubicBezTo>
                <a:pt x="80" y="89"/>
                <a:pt x="88" y="90"/>
                <a:pt x="99" y="87"/>
              </a:cubicBezTo>
              <a:lnTo>
                <a:pt x="139" y="72"/>
              </a:lnTo>
              <a:lnTo>
                <a:pt x="169" y="61"/>
              </a:lnTo>
              <a:lnTo>
                <a:pt x="203" y="56"/>
              </a:lnTo>
              <a:lnTo>
                <a:pt x="239" y="56"/>
              </a:lnTo>
              <a:lnTo>
                <a:pt x="275" y="45"/>
              </a:lnTo>
              <a:lnTo>
                <a:pt x="309" y="42"/>
              </a:lnTo>
              <a:lnTo>
                <a:pt x="343" y="40"/>
              </a:lnTo>
              <a:lnTo>
                <a:pt x="375" y="25"/>
              </a:lnTo>
              <a:lnTo>
                <a:pt x="411" y="25"/>
              </a:lnTo>
              <a:lnTo>
                <a:pt x="443" y="25"/>
              </a:lnTo>
              <a:lnTo>
                <a:pt x="475" y="25"/>
              </a:lnTo>
              <a:lnTo>
                <a:pt x="513" y="18"/>
              </a:lnTo>
              <a:lnTo>
                <a:pt x="541" y="10"/>
              </a:lnTo>
              <a:lnTo>
                <a:pt x="577" y="8"/>
              </a:lnTo>
              <a:lnTo>
                <a:pt x="613" y="8"/>
              </a:lnTo>
              <a:lnTo>
                <a:pt x="647" y="6"/>
              </a:lnTo>
              <a:lnTo>
                <a:pt x="677" y="6"/>
              </a:lnTo>
              <a:lnTo>
                <a:pt x="711" y="6"/>
              </a:lnTo>
              <a:lnTo>
                <a:pt x="745" y="41"/>
              </a:lnTo>
              <a:cubicBezTo>
                <a:pt x="756" y="46"/>
                <a:pt x="768" y="38"/>
                <a:pt x="779" y="35"/>
              </a:cubicBezTo>
              <a:lnTo>
                <a:pt x="813" y="22"/>
              </a:lnTo>
              <a:lnTo>
                <a:pt x="847" y="39"/>
              </a:lnTo>
              <a:lnTo>
                <a:pt x="885" y="29"/>
              </a:lnTo>
              <a:lnTo>
                <a:pt x="917" y="24"/>
              </a:lnTo>
              <a:lnTo>
                <a:pt x="949" y="39"/>
              </a:lnTo>
              <a:lnTo>
                <a:pt x="983" y="29"/>
              </a:lnTo>
              <a:lnTo>
                <a:pt x="1023" y="18"/>
              </a:lnTo>
              <a:lnTo>
                <a:pt x="1053" y="10"/>
              </a:lnTo>
              <a:lnTo>
                <a:pt x="1087" y="14"/>
              </a:lnTo>
              <a:lnTo>
                <a:pt x="1119" y="8"/>
              </a:lnTo>
              <a:lnTo>
                <a:pt x="1151" y="6"/>
              </a:lnTo>
              <a:lnTo>
                <a:pt x="1187" y="6"/>
              </a:lnTo>
              <a:lnTo>
                <a:pt x="1221" y="10"/>
              </a:lnTo>
              <a:lnTo>
                <a:pt x="1257" y="12"/>
              </a:lnTo>
              <a:lnTo>
                <a:pt x="1293" y="12"/>
              </a:lnTo>
              <a:lnTo>
                <a:pt x="1325" y="8"/>
              </a:lnTo>
              <a:lnTo>
                <a:pt x="1357" y="6"/>
              </a:lnTo>
              <a:lnTo>
                <a:pt x="1389" y="4"/>
              </a:lnTo>
              <a:lnTo>
                <a:pt x="1425" y="2"/>
              </a:lnTo>
              <a:lnTo>
                <a:pt x="1459" y="0"/>
              </a:lnTo>
              <a:lnTo>
                <a:pt x="1497" y="18"/>
              </a:lnTo>
              <a:lnTo>
                <a:pt x="1527" y="16"/>
              </a:lnTo>
              <a:lnTo>
                <a:pt x="1561" y="6"/>
              </a:lnTo>
              <a:lnTo>
                <a:pt x="1593" y="4"/>
              </a:lnTo>
              <a:lnTo>
                <a:pt x="1625" y="4"/>
              </a:lnTo>
              <a:lnTo>
                <a:pt x="1665" y="4"/>
              </a:lnTo>
              <a:lnTo>
                <a:pt x="1697" y="6"/>
              </a:lnTo>
              <a:lnTo>
                <a:pt x="1731" y="126"/>
              </a:ln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114300</xdr:colOff>
      <xdr:row>9</xdr:row>
      <xdr:rowOff>1428750</xdr:rowOff>
    </xdr:from>
    <xdr:to>
      <xdr:col>14</xdr:col>
      <xdr:colOff>304800</xdr:colOff>
      <xdr:row>13</xdr:row>
      <xdr:rowOff>171450</xdr:rowOff>
    </xdr:to>
    <xdr:grpSp>
      <xdr:nvGrpSpPr>
        <xdr:cNvPr id="2" name="Group 84"/>
        <xdr:cNvGrpSpPr>
          <a:grpSpLocks/>
        </xdr:cNvGrpSpPr>
      </xdr:nvGrpSpPr>
      <xdr:grpSpPr>
        <a:xfrm>
          <a:off x="3228975" y="4657725"/>
          <a:ext cx="4619625" cy="1581150"/>
          <a:chOff x="296" y="489"/>
          <a:chExt cx="423" cy="166"/>
        </a:xfrm>
        <a:solidFill>
          <a:srgbClr val="FFFFFF"/>
        </a:solidFill>
      </xdr:grpSpPr>
      <xdr:sp>
        <xdr:nvSpPr>
          <xdr:cNvPr id="3" name="TextBox 71"/>
          <xdr:cNvSpPr txBox="1">
            <a:spLocks noChangeArrowheads="1"/>
          </xdr:cNvSpPr>
        </xdr:nvSpPr>
        <xdr:spPr>
          <a:xfrm>
            <a:off x="296" y="489"/>
            <a:ext cx="423" cy="9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Gesamtbelastungskurve:
Die grüne treppenförmige Kurve zeigt die
Gesamtbelastung (Trainingsvolumen) an.
Verändern: mit kopieren+einsetzen!</a:t>
            </a:r>
          </a:p>
        </xdr:txBody>
      </xdr:sp>
      <xdr:sp>
        <xdr:nvSpPr>
          <xdr:cNvPr id="4" name="Line 72"/>
          <xdr:cNvSpPr>
            <a:spLocks/>
          </xdr:cNvSpPr>
        </xdr:nvSpPr>
        <xdr:spPr>
          <a:xfrm>
            <a:off x="485" y="585"/>
            <a:ext cx="5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32</xdr:col>
      <xdr:colOff>85725</xdr:colOff>
      <xdr:row>9</xdr:row>
      <xdr:rowOff>1276350</xdr:rowOff>
    </xdr:from>
    <xdr:to>
      <xdr:col>50</xdr:col>
      <xdr:colOff>85725</xdr:colOff>
      <xdr:row>13</xdr:row>
      <xdr:rowOff>76200</xdr:rowOff>
    </xdr:to>
    <xdr:grpSp>
      <xdr:nvGrpSpPr>
        <xdr:cNvPr id="5" name="Group 83"/>
        <xdr:cNvGrpSpPr>
          <a:grpSpLocks/>
        </xdr:cNvGrpSpPr>
      </xdr:nvGrpSpPr>
      <xdr:grpSpPr>
        <a:xfrm>
          <a:off x="14316075" y="4505325"/>
          <a:ext cx="6686550" cy="1638300"/>
          <a:chOff x="1311" y="479"/>
          <a:chExt cx="612" cy="172"/>
        </a:xfrm>
        <a:solidFill>
          <a:srgbClr val="FFFFFF"/>
        </a:solidFill>
      </xdr:grpSpPr>
      <xdr:sp>
        <xdr:nvSpPr>
          <xdr:cNvPr id="6" name="TextBox 70"/>
          <xdr:cNvSpPr txBox="1">
            <a:spLocks noChangeArrowheads="1"/>
          </xdr:cNvSpPr>
        </xdr:nvSpPr>
        <xdr:spPr>
          <a:xfrm>
            <a:off x="1311" y="479"/>
            <a:ext cx="612" cy="100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Intensitätskurve:
Die rote Intensitätskurve zeigt die Laufgeschwindigkeit an.
Verändern der Kurve: mit rechter Maustaste anklicken,
Menue "Punkte bearbeiten", Punkte mit Mauszeiger ziehen!</a:t>
            </a:r>
          </a:p>
        </xdr:txBody>
      </xdr:sp>
      <xdr:sp>
        <xdr:nvSpPr>
          <xdr:cNvPr id="7" name="Line 73"/>
          <xdr:cNvSpPr>
            <a:spLocks/>
          </xdr:cNvSpPr>
        </xdr:nvSpPr>
        <xdr:spPr>
          <a:xfrm flipH="1">
            <a:off x="1519" y="579"/>
            <a:ext cx="88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16</xdr:row>
      <xdr:rowOff>247650</xdr:rowOff>
    </xdr:from>
    <xdr:to>
      <xdr:col>26</xdr:col>
      <xdr:colOff>19050</xdr:colOff>
      <xdr:row>21</xdr:row>
      <xdr:rowOff>266700</xdr:rowOff>
    </xdr:to>
    <xdr:grpSp>
      <xdr:nvGrpSpPr>
        <xdr:cNvPr id="8" name="Group 85"/>
        <xdr:cNvGrpSpPr>
          <a:grpSpLocks/>
        </xdr:cNvGrpSpPr>
      </xdr:nvGrpSpPr>
      <xdr:grpSpPr>
        <a:xfrm>
          <a:off x="7277100" y="7143750"/>
          <a:ext cx="4743450" cy="1400175"/>
          <a:chOff x="751" y="719"/>
          <a:chExt cx="434" cy="147"/>
        </a:xfrm>
        <a:solidFill>
          <a:srgbClr val="FFFFFF"/>
        </a:solidFill>
      </xdr:grpSpPr>
      <xdr:sp>
        <xdr:nvSpPr>
          <xdr:cNvPr id="9" name="TextBox 74"/>
          <xdr:cNvSpPr txBox="1">
            <a:spLocks noChangeArrowheads="1"/>
          </xdr:cNvSpPr>
        </xdr:nvSpPr>
        <xdr:spPr>
          <a:xfrm>
            <a:off x="751" y="719"/>
            <a:ext cx="434" cy="9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1" i="0" u="none" baseline="0"/>
              <a:t>Trainingsmassnahmen:
Die Bedeutung der Trainingsmassnahmen
steigt mit der Dunkelheit der Farbe!
Verändern: mit kopieren+einsetzen!</a:t>
            </a:r>
          </a:p>
        </xdr:txBody>
      </xdr:sp>
      <xdr:sp>
        <xdr:nvSpPr>
          <xdr:cNvPr id="10" name="Line 77"/>
          <xdr:cNvSpPr>
            <a:spLocks/>
          </xdr:cNvSpPr>
        </xdr:nvSpPr>
        <xdr:spPr>
          <a:xfrm>
            <a:off x="929" y="815"/>
            <a:ext cx="66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oneCellAnchor>
    <xdr:from>
      <xdr:col>0</xdr:col>
      <xdr:colOff>19050</xdr:colOff>
      <xdr:row>0</xdr:row>
      <xdr:rowOff>133350</xdr:rowOff>
    </xdr:from>
    <xdr:ext cx="3819525" cy="438150"/>
    <xdr:sp>
      <xdr:nvSpPr>
        <xdr:cNvPr id="11" name="TextBox 81"/>
        <xdr:cNvSpPr txBox="1">
          <a:spLocks noChangeArrowheads="1"/>
        </xdr:cNvSpPr>
      </xdr:nvSpPr>
      <xdr:spPr>
        <a:xfrm>
          <a:off x="19050" y="133350"/>
          <a:ext cx="3819525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/>
            <a:t>Gebrauchsanweisung</a:t>
          </a:r>
        </a:p>
      </xdr:txBody>
    </xdr:sp>
    <xdr:clientData/>
  </xdr:oneCellAnchor>
  <xdr:oneCellAnchor>
    <xdr:from>
      <xdr:col>5</xdr:col>
      <xdr:colOff>19050</xdr:colOff>
      <xdr:row>0</xdr:row>
      <xdr:rowOff>133350</xdr:rowOff>
    </xdr:from>
    <xdr:ext cx="16306800" cy="457200"/>
    <xdr:sp>
      <xdr:nvSpPr>
        <xdr:cNvPr id="12" name="TextBox 82"/>
        <xdr:cNvSpPr txBox="1">
          <a:spLocks noChangeArrowheads="1"/>
        </xdr:cNvSpPr>
      </xdr:nvSpPr>
      <xdr:spPr>
        <a:xfrm>
          <a:off x="4219575" y="133350"/>
          <a:ext cx="16306800" cy="4572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Die vorgeschlagene Jahres-Rahmenplanung (verschiedene Niveaus) ist jeweils auf die Bedürfnisse der eigenen Athleten/innen anzupassen!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171450</xdr:colOff>
      <xdr:row>7</xdr:row>
      <xdr:rowOff>95250</xdr:rowOff>
    </xdr:from>
    <xdr:to>
      <xdr:col>7</xdr:col>
      <xdr:colOff>409575</xdr:colOff>
      <xdr:row>12</xdr:row>
      <xdr:rowOff>19050</xdr:rowOff>
    </xdr:to>
    <xdr:grpSp>
      <xdr:nvGrpSpPr>
        <xdr:cNvPr id="2" name="Group 9"/>
        <xdr:cNvGrpSpPr>
          <a:grpSpLocks/>
        </xdr:cNvGrpSpPr>
      </xdr:nvGrpSpPr>
      <xdr:grpSpPr>
        <a:xfrm>
          <a:off x="2038350" y="1276350"/>
          <a:ext cx="3609975" cy="647700"/>
          <a:chOff x="187" y="134"/>
          <a:chExt cx="331" cy="68"/>
        </a:xfrm>
        <a:solidFill>
          <a:srgbClr val="FFFFFF"/>
        </a:solidFill>
      </xdr:grpSpPr>
      <xdr:sp>
        <xdr:nvSpPr>
          <xdr:cNvPr id="3" name="TextBox 6"/>
          <xdr:cNvSpPr txBox="1">
            <a:spLocks noChangeArrowheads="1"/>
          </xdr:cNvSpPr>
        </xdr:nvSpPr>
        <xdr:spPr>
          <a:xfrm>
            <a:off x="187" y="179"/>
            <a:ext cx="209" cy="23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/>
              <a:t>Zeit und Quantität übertragen</a:t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V="1">
            <a:off x="396" y="134"/>
            <a:ext cx="49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 flipV="1">
            <a:off x="396" y="135"/>
            <a:ext cx="122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</xdr:row>
      <xdr:rowOff>123825</xdr:rowOff>
    </xdr:from>
    <xdr:to>
      <xdr:col>17</xdr:col>
      <xdr:colOff>771525</xdr:colOff>
      <xdr:row>7</xdr:row>
      <xdr:rowOff>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9791700" y="495300"/>
          <a:ext cx="1981200" cy="6858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Geneva"/>
              <a:ea typeface="Geneva"/>
              <a:cs typeface="Geneva"/>
            </a:rPr>
            <a:t>Hier richtiges Datum eingeben. Die restlichen Daten werden automatisch berechnet!</a:t>
          </a:r>
        </a:p>
      </xdr:txBody>
    </xdr:sp>
    <xdr:clientData/>
  </xdr:twoCellAnchor>
  <xdr:twoCellAnchor>
    <xdr:from>
      <xdr:col>9</xdr:col>
      <xdr:colOff>923925</xdr:colOff>
      <xdr:row>0</xdr:row>
      <xdr:rowOff>133350</xdr:rowOff>
    </xdr:from>
    <xdr:to>
      <xdr:col>15</xdr:col>
      <xdr:colOff>9525</xdr:colOff>
      <xdr:row>3</xdr:row>
      <xdr:rowOff>95250</xdr:rowOff>
    </xdr:to>
    <xdr:sp>
      <xdr:nvSpPr>
        <xdr:cNvPr id="7" name="Line 11"/>
        <xdr:cNvSpPr>
          <a:spLocks/>
        </xdr:cNvSpPr>
      </xdr:nvSpPr>
      <xdr:spPr>
        <a:xfrm flipH="1" flipV="1">
          <a:off x="7239000" y="133350"/>
          <a:ext cx="2457450" cy="495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51</xdr:col>
      <xdr:colOff>304800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0"/>
          <a:ext cx="39957375" cy="0"/>
        </a:xfrm>
        <a:custGeom>
          <a:pathLst>
            <a:path h="73" w="1558">
              <a:moveTo>
                <a:pt x="0" y="69"/>
              </a:moveTo>
              <a:lnTo>
                <a:pt x="47" y="18"/>
              </a:lnTo>
              <a:lnTo>
                <a:pt x="108" y="69"/>
              </a:lnTo>
              <a:lnTo>
                <a:pt x="165" y="21"/>
              </a:lnTo>
              <a:lnTo>
                <a:pt x="254" y="71"/>
              </a:lnTo>
              <a:lnTo>
                <a:pt x="285" y="36"/>
              </a:lnTo>
              <a:lnTo>
                <a:pt x="319" y="21"/>
              </a:lnTo>
              <a:lnTo>
                <a:pt x="373" y="8"/>
              </a:lnTo>
              <a:lnTo>
                <a:pt x="410" y="17"/>
              </a:lnTo>
              <a:lnTo>
                <a:pt x="438" y="6"/>
              </a:lnTo>
              <a:lnTo>
                <a:pt x="466" y="21"/>
              </a:lnTo>
              <a:lnTo>
                <a:pt x="496" y="62"/>
              </a:lnTo>
              <a:lnTo>
                <a:pt x="526" y="36"/>
              </a:lnTo>
              <a:lnTo>
                <a:pt x="570" y="45"/>
              </a:lnTo>
              <a:lnTo>
                <a:pt x="616" y="59"/>
              </a:lnTo>
              <a:lnTo>
                <a:pt x="644" y="32"/>
              </a:lnTo>
              <a:lnTo>
                <a:pt x="679" y="41"/>
              </a:lnTo>
              <a:lnTo>
                <a:pt x="710" y="58"/>
              </a:lnTo>
              <a:lnTo>
                <a:pt x="768" y="2"/>
              </a:lnTo>
              <a:lnTo>
                <a:pt x="796" y="36"/>
              </a:lnTo>
              <a:lnTo>
                <a:pt x="856" y="13"/>
              </a:lnTo>
              <a:lnTo>
                <a:pt x="914" y="0"/>
              </a:lnTo>
              <a:lnTo>
                <a:pt x="972" y="26"/>
              </a:lnTo>
              <a:lnTo>
                <a:pt x="1020" y="4"/>
              </a:lnTo>
              <a:lnTo>
                <a:pt x="1066" y="9"/>
              </a:lnTo>
              <a:lnTo>
                <a:pt x="1112" y="32"/>
              </a:lnTo>
              <a:lnTo>
                <a:pt x="1154" y="54"/>
              </a:lnTo>
              <a:lnTo>
                <a:pt x="1202" y="15"/>
              </a:lnTo>
              <a:lnTo>
                <a:pt x="1246" y="2"/>
              </a:lnTo>
              <a:lnTo>
                <a:pt x="1292" y="9"/>
              </a:lnTo>
              <a:lnTo>
                <a:pt x="1334" y="0"/>
              </a:lnTo>
              <a:lnTo>
                <a:pt x="1366" y="9"/>
              </a:lnTo>
              <a:lnTo>
                <a:pt x="1410" y="24"/>
              </a:lnTo>
              <a:lnTo>
                <a:pt x="1426" y="73"/>
              </a:lnTo>
              <a:lnTo>
                <a:pt x="1474" y="51"/>
              </a:lnTo>
              <a:lnTo>
                <a:pt x="1528" y="43"/>
              </a:lnTo>
              <a:lnTo>
                <a:pt x="1558" y="66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B32"/>
  <sheetViews>
    <sheetView zoomScale="50" zoomScaleNormal="50" zoomScaleSheetLayoutView="50" workbookViewId="0" topLeftCell="A1">
      <pane xSplit="2" ySplit="6" topLeftCell="C7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A13" sqref="A13"/>
    </sheetView>
  </sheetViews>
  <sheetFormatPr defaultColWidth="11.00390625" defaultRowHeight="24" customHeight="1"/>
  <cols>
    <col min="1" max="1" width="30.75390625" style="6" customWidth="1"/>
    <col min="2" max="2" width="10.125" style="138" customWidth="1"/>
    <col min="3" max="5" width="4.75390625" style="138" customWidth="1"/>
    <col min="6" max="54" width="4.875" style="7" customWidth="1"/>
    <col min="55" max="16384" width="11.375" style="7" customWidth="1"/>
  </cols>
  <sheetData>
    <row r="1" spans="2:54" s="1" customFormat="1" ht="57" customHeight="1">
      <c r="B1" s="137"/>
      <c r="C1" s="137"/>
      <c r="D1" s="137"/>
      <c r="E1" s="137"/>
      <c r="X1" s="226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29"/>
      <c r="AQ1" s="229"/>
      <c r="AR1" s="229"/>
      <c r="AS1" s="229"/>
      <c r="AT1" s="229"/>
      <c r="AU1" s="229"/>
      <c r="AV1" s="229"/>
      <c r="AW1" s="229"/>
      <c r="AX1" s="243" t="s">
        <v>211</v>
      </c>
      <c r="AY1" s="243"/>
      <c r="AZ1" s="243"/>
      <c r="BA1" s="243"/>
      <c r="BB1" s="243"/>
    </row>
    <row r="2" ht="10.5" customHeight="1" thickBot="1"/>
    <row r="3" spans="1:54" s="6" customFormat="1" ht="20.25" customHeight="1">
      <c r="A3" s="146" t="s">
        <v>1</v>
      </c>
      <c r="B3" s="152"/>
      <c r="C3" s="292" t="s">
        <v>210</v>
      </c>
      <c r="D3" s="290"/>
      <c r="E3" s="290"/>
      <c r="F3" s="290"/>
      <c r="G3" s="291"/>
      <c r="H3" s="289" t="s">
        <v>2</v>
      </c>
      <c r="I3" s="290"/>
      <c r="J3" s="290"/>
      <c r="K3" s="291"/>
      <c r="L3" s="289" t="s">
        <v>3</v>
      </c>
      <c r="M3" s="290"/>
      <c r="N3" s="290"/>
      <c r="O3" s="291"/>
      <c r="P3" s="289" t="s">
        <v>4</v>
      </c>
      <c r="Q3" s="290"/>
      <c r="R3" s="290"/>
      <c r="S3" s="290"/>
      <c r="T3" s="291"/>
      <c r="U3" s="289" t="s">
        <v>5</v>
      </c>
      <c r="V3" s="290"/>
      <c r="W3" s="290"/>
      <c r="X3" s="291"/>
      <c r="Y3" s="289" t="s">
        <v>6</v>
      </c>
      <c r="Z3" s="290"/>
      <c r="AA3" s="290"/>
      <c r="AB3" s="291"/>
      <c r="AC3" s="289" t="s">
        <v>7</v>
      </c>
      <c r="AD3" s="290"/>
      <c r="AE3" s="290"/>
      <c r="AF3" s="291"/>
      <c r="AG3" s="289" t="s">
        <v>8</v>
      </c>
      <c r="AH3" s="290"/>
      <c r="AI3" s="290"/>
      <c r="AJ3" s="290"/>
      <c r="AK3" s="291"/>
      <c r="AL3" s="289" t="s">
        <v>9</v>
      </c>
      <c r="AM3" s="290"/>
      <c r="AN3" s="290"/>
      <c r="AO3" s="291"/>
      <c r="AP3" s="289" t="s">
        <v>10</v>
      </c>
      <c r="AQ3" s="290"/>
      <c r="AR3" s="290"/>
      <c r="AS3" s="290"/>
      <c r="AT3" s="291"/>
      <c r="AU3" s="289" t="s">
        <v>11</v>
      </c>
      <c r="AV3" s="290"/>
      <c r="AW3" s="290"/>
      <c r="AX3" s="291"/>
      <c r="AY3" s="289" t="s">
        <v>12</v>
      </c>
      <c r="AZ3" s="290"/>
      <c r="BA3" s="290"/>
      <c r="BB3" s="238"/>
    </row>
    <row r="4" spans="1:54" ht="20.25" customHeight="1" thickBot="1">
      <c r="A4" s="147" t="s">
        <v>13</v>
      </c>
      <c r="B4" s="140"/>
      <c r="C4" s="220">
        <v>40</v>
      </c>
      <c r="D4" s="19">
        <v>41</v>
      </c>
      <c r="E4" s="19">
        <v>42</v>
      </c>
      <c r="F4" s="78">
        <v>43</v>
      </c>
      <c r="G4" s="78">
        <v>44</v>
      </c>
      <c r="H4" s="78">
        <v>45</v>
      </c>
      <c r="I4" s="78">
        <v>46</v>
      </c>
      <c r="J4" s="78">
        <v>47</v>
      </c>
      <c r="K4" s="78">
        <v>48</v>
      </c>
      <c r="L4" s="78">
        <v>49</v>
      </c>
      <c r="M4" s="78">
        <v>50</v>
      </c>
      <c r="N4" s="78">
        <v>51</v>
      </c>
      <c r="O4" s="78">
        <v>52</v>
      </c>
      <c r="P4" s="78">
        <v>1</v>
      </c>
      <c r="Q4" s="78">
        <v>2</v>
      </c>
      <c r="R4" s="78">
        <v>3</v>
      </c>
      <c r="S4" s="78">
        <v>4</v>
      </c>
      <c r="T4" s="78">
        <v>5</v>
      </c>
      <c r="U4" s="78">
        <v>6</v>
      </c>
      <c r="V4" s="78">
        <v>7</v>
      </c>
      <c r="W4" s="78">
        <v>8</v>
      </c>
      <c r="X4" s="78">
        <v>9</v>
      </c>
      <c r="Y4" s="78">
        <v>10</v>
      </c>
      <c r="Z4" s="78">
        <v>11</v>
      </c>
      <c r="AA4" s="78">
        <v>12</v>
      </c>
      <c r="AB4" s="78">
        <v>13</v>
      </c>
      <c r="AC4" s="78">
        <v>14</v>
      </c>
      <c r="AD4" s="78">
        <v>15</v>
      </c>
      <c r="AE4" s="78">
        <v>16</v>
      </c>
      <c r="AF4" s="78">
        <v>17</v>
      </c>
      <c r="AG4" s="18">
        <v>18</v>
      </c>
      <c r="AH4" s="17">
        <v>19</v>
      </c>
      <c r="AI4" s="19">
        <v>20</v>
      </c>
      <c r="AJ4" s="19">
        <v>21</v>
      </c>
      <c r="AK4" s="19">
        <v>22</v>
      </c>
      <c r="AL4" s="19">
        <v>23</v>
      </c>
      <c r="AM4" s="19">
        <v>24</v>
      </c>
      <c r="AN4" s="19">
        <v>25</v>
      </c>
      <c r="AO4" s="19">
        <v>26</v>
      </c>
      <c r="AP4" s="19">
        <v>27</v>
      </c>
      <c r="AQ4" s="19">
        <v>28</v>
      </c>
      <c r="AR4" s="19">
        <v>29</v>
      </c>
      <c r="AS4" s="19">
        <v>30</v>
      </c>
      <c r="AT4" s="19">
        <v>31</v>
      </c>
      <c r="AU4" s="19">
        <v>32</v>
      </c>
      <c r="AV4" s="19">
        <v>33</v>
      </c>
      <c r="AW4" s="19">
        <v>34</v>
      </c>
      <c r="AX4" s="19">
        <v>35</v>
      </c>
      <c r="AY4" s="19">
        <v>36</v>
      </c>
      <c r="AZ4" s="19">
        <v>37</v>
      </c>
      <c r="BA4" s="19">
        <v>38</v>
      </c>
      <c r="BB4" s="172">
        <v>39</v>
      </c>
    </row>
    <row r="5" spans="1:54" s="38" customFormat="1" ht="65.25" customHeight="1" thickBot="1">
      <c r="A5" s="162" t="s">
        <v>97</v>
      </c>
      <c r="B5" s="163"/>
      <c r="C5" s="293" t="s">
        <v>128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  <c r="P5" s="286" t="s">
        <v>176</v>
      </c>
      <c r="Q5" s="287"/>
      <c r="R5" s="288"/>
      <c r="S5" s="286" t="s">
        <v>208</v>
      </c>
      <c r="T5" s="287"/>
      <c r="U5" s="287"/>
      <c r="V5" s="287"/>
      <c r="W5" s="287"/>
      <c r="X5" s="288"/>
      <c r="Y5" s="287" t="s">
        <v>127</v>
      </c>
      <c r="Z5" s="287"/>
      <c r="AA5" s="287"/>
      <c r="AB5" s="287"/>
      <c r="AC5" s="287"/>
      <c r="AD5" s="287"/>
      <c r="AE5" s="287"/>
      <c r="AF5" s="288"/>
      <c r="AG5" s="286" t="s">
        <v>207</v>
      </c>
      <c r="AH5" s="287"/>
      <c r="AI5" s="287"/>
      <c r="AJ5" s="287"/>
      <c r="AK5" s="286" t="s">
        <v>182</v>
      </c>
      <c r="AL5" s="287"/>
      <c r="AM5" s="287"/>
      <c r="AN5" s="287"/>
      <c r="AO5" s="288"/>
      <c r="AP5" s="286" t="s">
        <v>36</v>
      </c>
      <c r="AQ5" s="287"/>
      <c r="AR5" s="287"/>
      <c r="AS5" s="287"/>
      <c r="AT5" s="287"/>
      <c r="AU5" s="287"/>
      <c r="AV5" s="287"/>
      <c r="AW5" s="287"/>
      <c r="AX5" s="287"/>
      <c r="AY5" s="287"/>
      <c r="AZ5" s="288"/>
      <c r="BA5" s="286" t="s">
        <v>175</v>
      </c>
      <c r="BB5" s="250"/>
    </row>
    <row r="6" spans="1:54" ht="20.25" customHeight="1">
      <c r="A6" s="160" t="s">
        <v>14</v>
      </c>
      <c r="B6" s="161"/>
      <c r="C6" s="301" t="s">
        <v>15</v>
      </c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300"/>
      <c r="P6" s="298" t="s">
        <v>126</v>
      </c>
      <c r="Q6" s="299"/>
      <c r="R6" s="300"/>
      <c r="S6" s="298" t="s">
        <v>125</v>
      </c>
      <c r="T6" s="299"/>
      <c r="U6" s="299"/>
      <c r="V6" s="299"/>
      <c r="W6" s="299"/>
      <c r="X6" s="300"/>
      <c r="Y6" s="298" t="s">
        <v>18</v>
      </c>
      <c r="Z6" s="299"/>
      <c r="AA6" s="299"/>
      <c r="AB6" s="299"/>
      <c r="AC6" s="299"/>
      <c r="AD6" s="299"/>
      <c r="AE6" s="299"/>
      <c r="AF6" s="300"/>
      <c r="AG6" s="298" t="s">
        <v>16</v>
      </c>
      <c r="AH6" s="299"/>
      <c r="AI6" s="299"/>
      <c r="AJ6" s="299"/>
      <c r="AK6" s="298" t="s">
        <v>17</v>
      </c>
      <c r="AL6" s="299"/>
      <c r="AM6" s="299"/>
      <c r="AN6" s="299"/>
      <c r="AO6" s="300"/>
      <c r="AP6" s="298" t="s">
        <v>19</v>
      </c>
      <c r="AQ6" s="299"/>
      <c r="AR6" s="299"/>
      <c r="AS6" s="299"/>
      <c r="AT6" s="299"/>
      <c r="AU6" s="299"/>
      <c r="AV6" s="299"/>
      <c r="AW6" s="299"/>
      <c r="AX6" s="299"/>
      <c r="AY6" s="299"/>
      <c r="AZ6" s="300"/>
      <c r="BA6" s="299" t="s">
        <v>129</v>
      </c>
      <c r="BB6" s="251"/>
    </row>
    <row r="7" spans="1:54" ht="20.25" customHeight="1">
      <c r="A7" s="148" t="s">
        <v>96</v>
      </c>
      <c r="B7" s="144"/>
      <c r="C7" s="154"/>
      <c r="D7" s="169"/>
      <c r="E7" s="169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308" t="s">
        <v>32</v>
      </c>
      <c r="S7" s="309"/>
      <c r="T7" s="309"/>
      <c r="U7" s="309"/>
      <c r="V7" s="309"/>
      <c r="W7" s="309"/>
      <c r="X7" s="310"/>
      <c r="Y7" s="21"/>
      <c r="Z7" s="187"/>
      <c r="AA7" s="187"/>
      <c r="AB7" s="187"/>
      <c r="AC7" s="187"/>
      <c r="AD7" s="187"/>
      <c r="AE7" s="79"/>
      <c r="AF7" s="79"/>
      <c r="AG7" s="305" t="s">
        <v>33</v>
      </c>
      <c r="AH7" s="306"/>
      <c r="AI7" s="306"/>
      <c r="AJ7" s="306"/>
      <c r="AK7" s="306"/>
      <c r="AL7" s="306"/>
      <c r="AM7" s="306"/>
      <c r="AN7" s="306"/>
      <c r="AO7" s="307"/>
      <c r="AP7" s="302" t="s">
        <v>34</v>
      </c>
      <c r="AQ7" s="303"/>
      <c r="AR7" s="303"/>
      <c r="AS7" s="303"/>
      <c r="AT7" s="303"/>
      <c r="AU7" s="303"/>
      <c r="AV7" s="303"/>
      <c r="AW7" s="303"/>
      <c r="AX7" s="303"/>
      <c r="AY7" s="303"/>
      <c r="AZ7" s="304"/>
      <c r="BA7" s="296"/>
      <c r="BB7" s="297"/>
    </row>
    <row r="8" spans="1:54" ht="20.25" customHeight="1">
      <c r="A8" s="148" t="s">
        <v>138</v>
      </c>
      <c r="B8" s="142"/>
      <c r="C8" s="158"/>
      <c r="D8" s="170"/>
      <c r="E8" s="17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0"/>
      <c r="U8" s="20"/>
      <c r="V8" s="20"/>
      <c r="W8" s="20"/>
      <c r="X8" s="20"/>
      <c r="Y8" s="21"/>
      <c r="Z8" s="21"/>
      <c r="AA8" s="21"/>
      <c r="AB8" s="21"/>
      <c r="AC8" s="21"/>
      <c r="AD8" s="21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1"/>
      <c r="AQ8" s="21"/>
      <c r="AR8" s="21"/>
      <c r="AS8" s="35"/>
      <c r="AT8" s="21"/>
      <c r="AU8" s="20"/>
      <c r="AV8" s="20"/>
      <c r="AW8" s="20"/>
      <c r="AX8" s="20"/>
      <c r="AY8" s="20"/>
      <c r="AZ8" s="20"/>
      <c r="BA8" s="20"/>
      <c r="BB8" s="37"/>
    </row>
    <row r="9" spans="1:54" ht="20.25" customHeight="1">
      <c r="A9" s="148" t="s">
        <v>132</v>
      </c>
      <c r="B9" s="142"/>
      <c r="C9" s="158"/>
      <c r="D9" s="170"/>
      <c r="E9" s="17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v>3</v>
      </c>
      <c r="S9" s="20">
        <v>3</v>
      </c>
      <c r="T9" s="20">
        <v>2</v>
      </c>
      <c r="U9" s="20">
        <v>2</v>
      </c>
      <c r="V9" s="20">
        <v>2</v>
      </c>
      <c r="W9" s="230">
        <v>1</v>
      </c>
      <c r="X9" s="230">
        <v>1</v>
      </c>
      <c r="Y9" s="20"/>
      <c r="Z9" s="20"/>
      <c r="AA9" s="20"/>
      <c r="AB9" s="20"/>
      <c r="AC9" s="20"/>
      <c r="AD9" s="20"/>
      <c r="AE9" s="20"/>
      <c r="AF9" s="20"/>
      <c r="AG9" s="20">
        <v>3</v>
      </c>
      <c r="AH9" s="20">
        <v>3</v>
      </c>
      <c r="AI9" s="20"/>
      <c r="AJ9" s="20"/>
      <c r="AK9" s="20">
        <v>2</v>
      </c>
      <c r="AL9" s="20">
        <v>2</v>
      </c>
      <c r="AM9" s="20"/>
      <c r="AN9" s="20"/>
      <c r="AO9" s="20">
        <v>2</v>
      </c>
      <c r="AP9" s="20">
        <v>2</v>
      </c>
      <c r="AQ9" s="20">
        <v>2</v>
      </c>
      <c r="AR9" s="20">
        <v>2</v>
      </c>
      <c r="AS9" s="233"/>
      <c r="AT9" s="230">
        <v>1</v>
      </c>
      <c r="AU9" s="20"/>
      <c r="AV9" s="21">
        <v>1</v>
      </c>
      <c r="AX9" s="233">
        <v>2</v>
      </c>
      <c r="AY9" s="230">
        <v>1</v>
      </c>
      <c r="AZ9" s="20">
        <v>2</v>
      </c>
      <c r="BA9" s="20">
        <v>2</v>
      </c>
      <c r="BB9" s="37"/>
    </row>
    <row r="10" spans="1:54" ht="140.25" customHeight="1">
      <c r="A10" s="313" t="s">
        <v>122</v>
      </c>
      <c r="B10" s="314"/>
      <c r="C10" s="178"/>
      <c r="D10" s="179"/>
      <c r="E10" s="179"/>
      <c r="F10" s="39"/>
      <c r="G10" s="39"/>
      <c r="H10" s="39"/>
      <c r="I10" s="39"/>
      <c r="J10" s="39"/>
      <c r="K10" s="39"/>
      <c r="L10" s="39"/>
      <c r="M10" s="39"/>
      <c r="N10" s="39"/>
      <c r="O10" s="39" t="s">
        <v>191</v>
      </c>
      <c r="P10" s="39"/>
      <c r="Q10" s="39"/>
      <c r="R10" s="39" t="s">
        <v>187</v>
      </c>
      <c r="S10" s="39" t="s">
        <v>187</v>
      </c>
      <c r="T10" s="39" t="s">
        <v>188</v>
      </c>
      <c r="U10" s="39" t="s">
        <v>187</v>
      </c>
      <c r="V10" s="39" t="s">
        <v>198</v>
      </c>
      <c r="W10" s="88" t="s">
        <v>199</v>
      </c>
      <c r="X10" s="88" t="s">
        <v>200</v>
      </c>
      <c r="Y10" s="39"/>
      <c r="Z10" s="39"/>
      <c r="AA10" s="39" t="s">
        <v>190</v>
      </c>
      <c r="AB10" s="39"/>
      <c r="AC10" s="39"/>
      <c r="AD10" s="39"/>
      <c r="AE10" s="39"/>
      <c r="AF10" s="39"/>
      <c r="AG10" s="39" t="s">
        <v>201</v>
      </c>
      <c r="AH10" s="39" t="s">
        <v>184</v>
      </c>
      <c r="AI10" s="39"/>
      <c r="AJ10" s="39"/>
      <c r="AK10" s="39" t="s">
        <v>203</v>
      </c>
      <c r="AL10" s="39" t="s">
        <v>202</v>
      </c>
      <c r="AM10" s="39"/>
      <c r="AN10" s="39"/>
      <c r="AO10" s="39" t="s">
        <v>204</v>
      </c>
      <c r="AP10" s="39" t="s">
        <v>185</v>
      </c>
      <c r="AQ10" s="39" t="s">
        <v>209</v>
      </c>
      <c r="AR10" s="39" t="s">
        <v>192</v>
      </c>
      <c r="AS10" s="227"/>
      <c r="AT10" s="88" t="s">
        <v>82</v>
      </c>
      <c r="AU10" s="39"/>
      <c r="AV10" s="39" t="s">
        <v>206</v>
      </c>
      <c r="AW10" s="39"/>
      <c r="AX10" s="39" t="s">
        <v>205</v>
      </c>
      <c r="AY10" s="88" t="s">
        <v>189</v>
      </c>
      <c r="AZ10" s="39" t="s">
        <v>37</v>
      </c>
      <c r="BA10" s="39" t="s">
        <v>186</v>
      </c>
      <c r="BB10" s="173"/>
    </row>
    <row r="11" spans="1:54" ht="20.25" customHeight="1">
      <c r="A11" s="134" t="s">
        <v>20</v>
      </c>
      <c r="B11" s="143"/>
      <c r="C11" s="157"/>
      <c r="D11" s="171"/>
      <c r="E11" s="171"/>
      <c r="F11" s="171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4"/>
      <c r="AB11" s="23"/>
      <c r="AC11" s="23"/>
      <c r="AD11" s="24"/>
      <c r="AE11" s="24"/>
      <c r="AF11" s="25"/>
      <c r="AG11" s="23"/>
      <c r="AH11" s="25"/>
      <c r="AI11" s="23"/>
      <c r="AJ11" s="25"/>
      <c r="AK11" s="23"/>
      <c r="AL11" s="23"/>
      <c r="AM11" s="23"/>
      <c r="AN11" s="23"/>
      <c r="AO11" s="24"/>
      <c r="AP11" s="23"/>
      <c r="AQ11" s="23"/>
      <c r="AR11" s="23"/>
      <c r="AS11" s="23"/>
      <c r="AT11" s="23"/>
      <c r="AU11" s="23"/>
      <c r="AV11" s="23"/>
      <c r="AW11" s="24"/>
      <c r="AX11" s="23"/>
      <c r="AY11" s="23"/>
      <c r="AZ11" s="23"/>
      <c r="BA11" s="23"/>
      <c r="BB11" s="174"/>
    </row>
    <row r="12" spans="1:54" ht="41.25" customHeight="1">
      <c r="A12" s="134" t="s">
        <v>21</v>
      </c>
      <c r="B12" s="143"/>
      <c r="C12" s="157"/>
      <c r="D12" s="171"/>
      <c r="E12" s="171"/>
      <c r="F12" s="77"/>
      <c r="G12" s="77"/>
      <c r="H12" s="77"/>
      <c r="I12" s="77"/>
      <c r="J12" s="77"/>
      <c r="K12" s="77"/>
      <c r="L12" s="77"/>
      <c r="M12" s="77"/>
      <c r="N12" s="77"/>
      <c r="O12" s="231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231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175"/>
    </row>
    <row r="13" spans="1:54" ht="21.75" customHeight="1">
      <c r="A13" s="134" t="s">
        <v>22</v>
      </c>
      <c r="B13" s="221">
        <f>SUM(C13:BB13)</f>
        <v>190</v>
      </c>
      <c r="C13" s="30">
        <v>1</v>
      </c>
      <c r="D13" s="23">
        <v>2</v>
      </c>
      <c r="E13" s="23">
        <v>2</v>
      </c>
      <c r="F13" s="23">
        <v>2</v>
      </c>
      <c r="G13" s="23">
        <v>2</v>
      </c>
      <c r="H13" s="23">
        <v>3</v>
      </c>
      <c r="I13" s="23">
        <v>4</v>
      </c>
      <c r="J13" s="23">
        <v>5</v>
      </c>
      <c r="K13" s="23">
        <v>3</v>
      </c>
      <c r="L13" s="23">
        <v>4</v>
      </c>
      <c r="M13" s="23">
        <v>5</v>
      </c>
      <c r="N13" s="23">
        <v>5</v>
      </c>
      <c r="O13" s="23">
        <v>8</v>
      </c>
      <c r="P13" s="23">
        <v>2</v>
      </c>
      <c r="Q13" s="23">
        <v>5</v>
      </c>
      <c r="R13" s="23">
        <v>5</v>
      </c>
      <c r="S13" s="23">
        <v>4</v>
      </c>
      <c r="T13" s="23">
        <v>4</v>
      </c>
      <c r="U13" s="23">
        <v>4</v>
      </c>
      <c r="V13" s="23">
        <v>3</v>
      </c>
      <c r="W13" s="23">
        <v>2</v>
      </c>
      <c r="X13" s="23">
        <v>2</v>
      </c>
      <c r="Y13" s="23">
        <v>4</v>
      </c>
      <c r="Z13" s="23">
        <v>5</v>
      </c>
      <c r="AA13" s="23">
        <v>8</v>
      </c>
      <c r="AB13" s="23">
        <v>3</v>
      </c>
      <c r="AC13" s="23">
        <v>5</v>
      </c>
      <c r="AD13" s="23">
        <v>5</v>
      </c>
      <c r="AE13" s="23">
        <v>4</v>
      </c>
      <c r="AF13" s="23">
        <v>3</v>
      </c>
      <c r="AG13" s="23">
        <v>5</v>
      </c>
      <c r="AH13" s="23">
        <v>4</v>
      </c>
      <c r="AI13" s="23">
        <v>3</v>
      </c>
      <c r="AJ13" s="23">
        <v>4</v>
      </c>
      <c r="AK13" s="23">
        <v>4</v>
      </c>
      <c r="AL13" s="23">
        <v>4</v>
      </c>
      <c r="AM13" s="23">
        <v>3</v>
      </c>
      <c r="AN13" s="23">
        <v>4</v>
      </c>
      <c r="AO13" s="23">
        <v>4</v>
      </c>
      <c r="AP13" s="23">
        <v>4</v>
      </c>
      <c r="AQ13" s="23">
        <v>3</v>
      </c>
      <c r="AR13" s="23">
        <v>3</v>
      </c>
      <c r="AS13" s="23">
        <v>3</v>
      </c>
      <c r="AT13" s="23">
        <v>2</v>
      </c>
      <c r="AU13" s="23">
        <v>3</v>
      </c>
      <c r="AV13" s="23">
        <v>5</v>
      </c>
      <c r="AW13" s="23">
        <v>5</v>
      </c>
      <c r="AX13" s="23">
        <v>3</v>
      </c>
      <c r="AY13" s="23">
        <v>3</v>
      </c>
      <c r="AZ13" s="23">
        <v>3</v>
      </c>
      <c r="BA13" s="23">
        <v>3</v>
      </c>
      <c r="BB13" s="174">
        <v>1</v>
      </c>
    </row>
    <row r="14" spans="1:54" ht="21.75" customHeight="1">
      <c r="A14" s="160" t="s">
        <v>23</v>
      </c>
      <c r="B14" s="143" t="s">
        <v>140</v>
      </c>
      <c r="C14" s="188"/>
      <c r="D14" s="189"/>
      <c r="E14" s="189"/>
      <c r="F14" s="190"/>
      <c r="G14" s="190"/>
      <c r="H14" s="190"/>
      <c r="I14" s="190"/>
      <c r="J14" s="76"/>
      <c r="K14" s="190"/>
      <c r="L14" s="190"/>
      <c r="M14" s="190"/>
      <c r="N14" s="190"/>
      <c r="O14" s="76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76"/>
      <c r="AB14" s="190"/>
      <c r="AC14" s="76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1"/>
    </row>
    <row r="15" spans="1:54" ht="21.75" customHeight="1">
      <c r="A15" s="134" t="s">
        <v>24</v>
      </c>
      <c r="B15" s="207" t="s">
        <v>141</v>
      </c>
      <c r="C15" s="153"/>
      <c r="D15" s="164"/>
      <c r="E15" s="164"/>
      <c r="F15" s="164"/>
      <c r="G15" s="23"/>
      <c r="H15" s="23"/>
      <c r="I15" s="76"/>
      <c r="J15" s="76"/>
      <c r="K15" s="190"/>
      <c r="L15" s="190"/>
      <c r="M15" s="76"/>
      <c r="N15" s="76"/>
      <c r="O15" s="76"/>
      <c r="P15" s="23"/>
      <c r="Q15" s="76"/>
      <c r="R15" s="190"/>
      <c r="S15" s="190"/>
      <c r="T15" s="23"/>
      <c r="U15" s="23"/>
      <c r="V15" s="23"/>
      <c r="W15" s="23"/>
      <c r="X15" s="23"/>
      <c r="Y15" s="23"/>
      <c r="Z15" s="76"/>
      <c r="AA15" s="76"/>
      <c r="AB15" s="23"/>
      <c r="AC15" s="76"/>
      <c r="AD15" s="76"/>
      <c r="AE15" s="23"/>
      <c r="AF15" s="23"/>
      <c r="AG15" s="76"/>
      <c r="AH15" s="23"/>
      <c r="AI15" s="23"/>
      <c r="AJ15" s="76"/>
      <c r="AK15" s="76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174"/>
    </row>
    <row r="16" spans="1:54" s="8" customFormat="1" ht="21.75" customHeight="1">
      <c r="A16" s="135" t="s">
        <v>25</v>
      </c>
      <c r="B16" s="207" t="s">
        <v>142</v>
      </c>
      <c r="C16" s="153"/>
      <c r="D16" s="164"/>
      <c r="E16" s="164"/>
      <c r="F16" s="164"/>
      <c r="G16" s="76"/>
      <c r="H16" s="76"/>
      <c r="I16" s="76"/>
      <c r="J16" s="76"/>
      <c r="K16" s="190"/>
      <c r="L16" s="76"/>
      <c r="M16" s="76"/>
      <c r="N16" s="76"/>
      <c r="O16" s="76"/>
      <c r="P16" s="23"/>
      <c r="Q16" s="76"/>
      <c r="R16" s="76"/>
      <c r="S16" s="190"/>
      <c r="T16" s="23"/>
      <c r="U16" s="23"/>
      <c r="V16" s="23"/>
      <c r="W16" s="23"/>
      <c r="X16" s="23"/>
      <c r="Y16" s="76"/>
      <c r="Z16" s="76"/>
      <c r="AA16" s="76"/>
      <c r="AB16" s="23"/>
      <c r="AC16" s="76"/>
      <c r="AD16" s="76"/>
      <c r="AE16" s="76"/>
      <c r="AF16" s="23"/>
      <c r="AG16" s="76"/>
      <c r="AH16" s="76"/>
      <c r="AI16" s="23"/>
      <c r="AJ16" s="76"/>
      <c r="AK16" s="76"/>
      <c r="AL16" s="76"/>
      <c r="AM16" s="23"/>
      <c r="AN16" s="76"/>
      <c r="AO16" s="76"/>
      <c r="AP16" s="23"/>
      <c r="AQ16" s="23"/>
      <c r="AR16" s="23"/>
      <c r="AS16" s="23"/>
      <c r="AT16" s="23"/>
      <c r="AU16" s="23"/>
      <c r="AV16" s="76"/>
      <c r="AW16" s="76"/>
      <c r="AX16" s="23"/>
      <c r="AY16" s="23"/>
      <c r="AZ16" s="23"/>
      <c r="BA16" s="23"/>
      <c r="BB16" s="27"/>
    </row>
    <row r="17" spans="1:54" s="32" customFormat="1" ht="21.75" customHeight="1">
      <c r="A17" s="135" t="s">
        <v>26</v>
      </c>
      <c r="B17" s="207" t="s">
        <v>143</v>
      </c>
      <c r="C17" s="153"/>
      <c r="D17" s="197"/>
      <c r="E17" s="197"/>
      <c r="F17" s="19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174"/>
    </row>
    <row r="18" spans="1:54" s="32" customFormat="1" ht="21.75" customHeight="1" thickBot="1">
      <c r="A18" s="192" t="s">
        <v>27</v>
      </c>
      <c r="B18" s="142"/>
      <c r="C18" s="194"/>
      <c r="D18" s="193"/>
      <c r="E18" s="193"/>
      <c r="F18" s="194"/>
      <c r="G18" s="190"/>
      <c r="H18" s="190"/>
      <c r="I18" s="190"/>
      <c r="J18" s="190"/>
      <c r="K18" s="194"/>
      <c r="L18" s="190"/>
      <c r="M18" s="190"/>
      <c r="N18" s="190"/>
      <c r="O18" s="190"/>
      <c r="P18" s="195"/>
      <c r="Q18" s="190"/>
      <c r="R18" s="190"/>
      <c r="S18" s="195"/>
      <c r="T18" s="190"/>
      <c r="U18" s="190"/>
      <c r="V18" s="190"/>
      <c r="W18" s="190"/>
      <c r="X18" s="195"/>
      <c r="Y18" s="190"/>
      <c r="Z18" s="190"/>
      <c r="AA18" s="190"/>
      <c r="AB18" s="195"/>
      <c r="AC18" s="190"/>
      <c r="AD18" s="190"/>
      <c r="AE18" s="190"/>
      <c r="AF18" s="195"/>
      <c r="AG18" s="190"/>
      <c r="AH18" s="190"/>
      <c r="AI18" s="195"/>
      <c r="AJ18" s="190"/>
      <c r="AK18" s="190"/>
      <c r="AL18" s="190"/>
      <c r="AM18" s="195"/>
      <c r="AN18" s="190"/>
      <c r="AO18" s="190"/>
      <c r="AP18" s="190"/>
      <c r="AQ18" s="195"/>
      <c r="AR18" s="190"/>
      <c r="AS18" s="190"/>
      <c r="AT18" s="190"/>
      <c r="AU18" s="195"/>
      <c r="AV18" s="190"/>
      <c r="AW18" s="190"/>
      <c r="AX18" s="195"/>
      <c r="AY18" s="190"/>
      <c r="AZ18" s="190"/>
      <c r="BA18" s="190"/>
      <c r="BB18" s="196"/>
    </row>
    <row r="19" spans="1:54" s="32" customFormat="1" ht="21.75" customHeight="1" thickBot="1">
      <c r="A19" s="136" t="s">
        <v>135</v>
      </c>
      <c r="B19" s="145"/>
      <c r="C19" s="155"/>
      <c r="D19" s="165"/>
      <c r="E19" s="186"/>
      <c r="F19" s="85" t="s">
        <v>136</v>
      </c>
      <c r="G19" s="85"/>
      <c r="H19" s="85"/>
      <c r="I19" s="29"/>
      <c r="J19" s="29"/>
      <c r="K19" s="85" t="s">
        <v>137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85" t="s">
        <v>137</v>
      </c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151"/>
    </row>
    <row r="20" spans="1:54" s="8" customFormat="1" ht="21.75" customHeight="1">
      <c r="A20" s="136" t="s">
        <v>28</v>
      </c>
      <c r="B20" s="141"/>
      <c r="C20" s="156"/>
      <c r="D20" s="166"/>
      <c r="E20" s="166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51"/>
    </row>
    <row r="21" spans="1:54" s="8" customFormat="1" ht="21.75" customHeight="1">
      <c r="A21" s="294" t="s">
        <v>29</v>
      </c>
      <c r="B21" s="315"/>
      <c r="C21" s="157"/>
      <c r="D21" s="139"/>
      <c r="E21" s="211"/>
      <c r="F21" s="23"/>
      <c r="G21" s="34"/>
      <c r="H21" s="34"/>
      <c r="I21" s="34"/>
      <c r="J21" s="34"/>
      <c r="K21" s="23"/>
      <c r="L21" s="34"/>
      <c r="M21" s="34"/>
      <c r="N21" s="34"/>
      <c r="O21" s="3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174"/>
    </row>
    <row r="22" spans="1:54" s="8" customFormat="1" ht="21.75" customHeight="1">
      <c r="A22" s="294" t="s">
        <v>30</v>
      </c>
      <c r="B22" s="315"/>
      <c r="C22" s="15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34"/>
      <c r="R22" s="34"/>
      <c r="S22" s="167"/>
      <c r="T22" s="167"/>
      <c r="U22" s="167"/>
      <c r="V22" s="167"/>
      <c r="W22" s="167"/>
      <c r="X22" s="167"/>
      <c r="Y22" s="34"/>
      <c r="Z22" s="34"/>
      <c r="AA22" s="34"/>
      <c r="AB22" s="167"/>
      <c r="AC22" s="34"/>
      <c r="AD22" s="34"/>
      <c r="AE22" s="34"/>
      <c r="AF22" s="167"/>
      <c r="AG22" s="34"/>
      <c r="AH22" s="34"/>
      <c r="AI22" s="23"/>
      <c r="AJ22" s="211"/>
      <c r="AK22" s="211"/>
      <c r="AL22" s="211"/>
      <c r="AM22" s="167"/>
      <c r="AN22" s="23"/>
      <c r="AO22" s="23"/>
      <c r="AP22" s="23"/>
      <c r="AQ22" s="167"/>
      <c r="AR22" s="167"/>
      <c r="AS22" s="167"/>
      <c r="AT22" s="167"/>
      <c r="AU22" s="167"/>
      <c r="AV22" s="23"/>
      <c r="AW22" s="167"/>
      <c r="AX22" s="23"/>
      <c r="AY22" s="23"/>
      <c r="AZ22" s="23"/>
      <c r="BA22" s="23"/>
      <c r="BB22" s="27"/>
    </row>
    <row r="23" spans="1:54" s="8" customFormat="1" ht="21.75" customHeight="1">
      <c r="A23" s="294" t="s">
        <v>77</v>
      </c>
      <c r="B23" s="295"/>
      <c r="C23" s="157"/>
      <c r="D23" s="180"/>
      <c r="E23" s="180"/>
      <c r="F23" s="167"/>
      <c r="G23" s="181"/>
      <c r="H23" s="181"/>
      <c r="I23" s="181"/>
      <c r="J23" s="181"/>
      <c r="K23" s="167"/>
      <c r="L23" s="181"/>
      <c r="M23" s="181"/>
      <c r="N23" s="181"/>
      <c r="O23" s="181"/>
      <c r="P23" s="167"/>
      <c r="Q23" s="177"/>
      <c r="R23" s="177"/>
      <c r="S23" s="167"/>
      <c r="T23" s="34"/>
      <c r="U23" s="34"/>
      <c r="V23" s="34"/>
      <c r="W23" s="34"/>
      <c r="X23" s="167"/>
      <c r="Y23" s="181"/>
      <c r="Z23" s="181"/>
      <c r="AA23" s="181"/>
      <c r="AB23" s="167"/>
      <c r="AC23" s="181"/>
      <c r="AD23" s="181"/>
      <c r="AE23" s="181"/>
      <c r="AF23" s="167"/>
      <c r="AG23" s="177"/>
      <c r="AH23" s="177"/>
      <c r="AI23" s="23"/>
      <c r="AJ23" s="177"/>
      <c r="AK23" s="177"/>
      <c r="AL23" s="177"/>
      <c r="AM23" s="167"/>
      <c r="AN23" s="177"/>
      <c r="AO23" s="177"/>
      <c r="AP23" s="177"/>
      <c r="AQ23" s="167"/>
      <c r="AR23" s="181"/>
      <c r="AS23" s="181"/>
      <c r="AT23" s="181"/>
      <c r="AU23" s="167"/>
      <c r="AV23" s="222"/>
      <c r="AW23" s="222"/>
      <c r="AX23" s="167"/>
      <c r="AY23" s="180"/>
      <c r="AZ23" s="180"/>
      <c r="BA23" s="180"/>
      <c r="BB23" s="27"/>
    </row>
    <row r="24" spans="1:54" s="8" customFormat="1" ht="21.75" customHeight="1">
      <c r="A24" s="294" t="s">
        <v>79</v>
      </c>
      <c r="B24" s="295"/>
      <c r="C24" s="157"/>
      <c r="D24" s="34"/>
      <c r="E24" s="34"/>
      <c r="F24" s="34"/>
      <c r="G24" s="34"/>
      <c r="H24" s="34"/>
      <c r="I24" s="34"/>
      <c r="J24" s="34"/>
      <c r="K24" s="181"/>
      <c r="L24" s="34"/>
      <c r="M24" s="34"/>
      <c r="N24" s="34"/>
      <c r="O24" s="34"/>
      <c r="P24" s="181"/>
      <c r="Q24" s="181"/>
      <c r="R24" s="181"/>
      <c r="S24" s="177"/>
      <c r="T24" s="181"/>
      <c r="U24" s="181"/>
      <c r="V24" s="181"/>
      <c r="W24" s="181"/>
      <c r="X24" s="177"/>
      <c r="Y24" s="181"/>
      <c r="Z24" s="181"/>
      <c r="AA24" s="181"/>
      <c r="AB24" s="177"/>
      <c r="AC24" s="181"/>
      <c r="AD24" s="181"/>
      <c r="AE24" s="181"/>
      <c r="AF24" s="177"/>
      <c r="AG24" s="181"/>
      <c r="AH24" s="181"/>
      <c r="AI24" s="177"/>
      <c r="AJ24" s="181"/>
      <c r="AK24" s="181"/>
      <c r="AL24" s="181"/>
      <c r="AM24" s="177"/>
      <c r="AN24" s="181"/>
      <c r="AO24" s="181"/>
      <c r="AP24" s="181"/>
      <c r="AQ24" s="177"/>
      <c r="AR24" s="181"/>
      <c r="AS24" s="181"/>
      <c r="AT24" s="181"/>
      <c r="AU24" s="177"/>
      <c r="AV24" s="181"/>
      <c r="AW24" s="181"/>
      <c r="AX24" s="177"/>
      <c r="AY24" s="180"/>
      <c r="AZ24" s="180"/>
      <c r="BA24" s="180"/>
      <c r="BB24" s="27"/>
    </row>
    <row r="25" spans="1:54" s="8" customFormat="1" ht="21.75" customHeight="1">
      <c r="A25" s="294" t="s">
        <v>78</v>
      </c>
      <c r="B25" s="295"/>
      <c r="C25" s="157"/>
      <c r="D25" s="180"/>
      <c r="E25" s="181"/>
      <c r="F25" s="181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34"/>
      <c r="R25" s="34"/>
      <c r="S25" s="34"/>
      <c r="T25" s="34"/>
      <c r="U25" s="34"/>
      <c r="V25" s="34"/>
      <c r="W25" s="34"/>
      <c r="X25" s="167"/>
      <c r="Y25" s="177"/>
      <c r="Z25" s="177"/>
      <c r="AA25" s="177"/>
      <c r="AB25" s="167"/>
      <c r="AC25" s="177"/>
      <c r="AD25" s="177"/>
      <c r="AE25" s="177"/>
      <c r="AF25" s="177"/>
      <c r="AG25" s="34"/>
      <c r="AH25" s="34"/>
      <c r="AI25" s="177"/>
      <c r="AJ25" s="177"/>
      <c r="AK25" s="177"/>
      <c r="AL25" s="177"/>
      <c r="AM25" s="177"/>
      <c r="AN25" s="34"/>
      <c r="AO25" s="34"/>
      <c r="AP25" s="34"/>
      <c r="AQ25" s="177"/>
      <c r="AR25" s="177"/>
      <c r="AS25" s="177"/>
      <c r="AT25" s="177"/>
      <c r="AU25" s="177"/>
      <c r="AV25" s="34"/>
      <c r="AW25" s="34"/>
      <c r="AX25" s="177"/>
      <c r="AY25" s="177"/>
      <c r="AZ25" s="177"/>
      <c r="BA25" s="177"/>
      <c r="BB25" s="27"/>
    </row>
    <row r="26" spans="1:54" s="8" customFormat="1" ht="21.75" customHeight="1">
      <c r="A26" s="294" t="s">
        <v>130</v>
      </c>
      <c r="B26" s="295"/>
      <c r="C26" s="15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81"/>
      <c r="R26" s="181"/>
      <c r="S26" s="167"/>
      <c r="T26" s="181"/>
      <c r="U26" s="181"/>
      <c r="V26" s="181"/>
      <c r="W26" s="181"/>
      <c r="X26" s="167"/>
      <c r="Y26" s="167"/>
      <c r="Z26" s="167"/>
      <c r="AA26" s="167"/>
      <c r="AB26" s="167"/>
      <c r="AC26" s="167"/>
      <c r="AD26" s="167"/>
      <c r="AE26" s="167"/>
      <c r="AF26" s="167"/>
      <c r="AG26" s="177"/>
      <c r="AH26" s="177"/>
      <c r="AI26" s="167"/>
      <c r="AJ26" s="181"/>
      <c r="AK26" s="181"/>
      <c r="AL26" s="181"/>
      <c r="AM26" s="167"/>
      <c r="AN26" s="180"/>
      <c r="AO26" s="180"/>
      <c r="AP26" s="180"/>
      <c r="AQ26" s="167"/>
      <c r="AR26" s="167"/>
      <c r="AS26" s="167"/>
      <c r="AT26" s="167"/>
      <c r="AU26" s="167"/>
      <c r="AV26" s="181"/>
      <c r="AW26" s="181"/>
      <c r="AX26" s="167"/>
      <c r="AY26" s="180"/>
      <c r="AZ26" s="180"/>
      <c r="BA26" s="180"/>
      <c r="BB26" s="27"/>
    </row>
    <row r="27" spans="1:54" s="8" customFormat="1" ht="21.75" customHeight="1">
      <c r="A27" s="294" t="s">
        <v>131</v>
      </c>
      <c r="B27" s="295"/>
      <c r="C27" s="157"/>
      <c r="D27" s="180"/>
      <c r="E27" s="181"/>
      <c r="F27" s="167"/>
      <c r="G27" s="181"/>
      <c r="H27" s="181"/>
      <c r="I27" s="181"/>
      <c r="J27" s="181"/>
      <c r="K27" s="167"/>
      <c r="L27" s="181"/>
      <c r="M27" s="181"/>
      <c r="N27" s="181"/>
      <c r="O27" s="181"/>
      <c r="P27" s="167"/>
      <c r="Q27" s="167"/>
      <c r="R27" s="167"/>
      <c r="S27" s="167"/>
      <c r="T27" s="167"/>
      <c r="U27" s="167"/>
      <c r="V27" s="167"/>
      <c r="W27" s="167"/>
      <c r="X27" s="167"/>
      <c r="Y27" s="177"/>
      <c r="Z27" s="177"/>
      <c r="AA27" s="177"/>
      <c r="AB27" s="167"/>
      <c r="AC27" s="177"/>
      <c r="AD27" s="177"/>
      <c r="AE27" s="17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27"/>
    </row>
    <row r="28" spans="1:54" s="8" customFormat="1" ht="21.75" customHeight="1">
      <c r="A28" s="294" t="s">
        <v>80</v>
      </c>
      <c r="B28" s="295"/>
      <c r="C28" s="157"/>
      <c r="D28" s="87"/>
      <c r="E28" s="87"/>
      <c r="F28" s="167"/>
      <c r="G28" s="181"/>
      <c r="H28" s="181"/>
      <c r="I28" s="181"/>
      <c r="J28" s="181"/>
      <c r="K28" s="167"/>
      <c r="L28" s="181"/>
      <c r="M28" s="181"/>
      <c r="N28" s="181"/>
      <c r="O28" s="181"/>
      <c r="P28" s="167"/>
      <c r="Q28" s="181"/>
      <c r="R28" s="181"/>
      <c r="S28" s="167"/>
      <c r="T28" s="181"/>
      <c r="U28" s="181"/>
      <c r="V28" s="181"/>
      <c r="W28" s="181"/>
      <c r="X28" s="167"/>
      <c r="Y28" s="177"/>
      <c r="Z28" s="177"/>
      <c r="AA28" s="177"/>
      <c r="AB28" s="167"/>
      <c r="AC28" s="177"/>
      <c r="AD28" s="177"/>
      <c r="AE28" s="177"/>
      <c r="AF28" s="167"/>
      <c r="AG28" s="181"/>
      <c r="AH28" s="181"/>
      <c r="AI28" s="167"/>
      <c r="AJ28" s="181"/>
      <c r="AK28" s="181"/>
      <c r="AL28" s="181"/>
      <c r="AM28" s="167"/>
      <c r="AN28" s="181"/>
      <c r="AO28" s="181"/>
      <c r="AP28" s="181"/>
      <c r="AQ28" s="180"/>
      <c r="AR28" s="181"/>
      <c r="AS28" s="181"/>
      <c r="AT28" s="181"/>
      <c r="AU28" s="167"/>
      <c r="AV28" s="181"/>
      <c r="AW28" s="181"/>
      <c r="AX28" s="167"/>
      <c r="AY28" s="180"/>
      <c r="AZ28" s="180"/>
      <c r="BA28" s="180"/>
      <c r="BB28" s="27"/>
    </row>
    <row r="29" spans="1:54" s="8" customFormat="1" ht="21.75" customHeight="1">
      <c r="A29" s="294" t="s">
        <v>81</v>
      </c>
      <c r="B29" s="295"/>
      <c r="C29" s="157"/>
      <c r="D29" s="180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67"/>
      <c r="Y29" s="177"/>
      <c r="Z29" s="177"/>
      <c r="AA29" s="177"/>
      <c r="AB29" s="16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27"/>
    </row>
    <row r="30" spans="1:54" s="8" customFormat="1" ht="21.75" customHeight="1" thickBot="1">
      <c r="A30" s="311" t="s">
        <v>98</v>
      </c>
      <c r="B30" s="312"/>
      <c r="C30" s="235"/>
      <c r="D30" s="168"/>
      <c r="E30" s="168"/>
      <c r="F30" s="232"/>
      <c r="G30" s="28"/>
      <c r="H30" s="28"/>
      <c r="I30" s="28"/>
      <c r="J30" s="28"/>
      <c r="K30" s="75"/>
      <c r="L30" s="28"/>
      <c r="M30" s="28"/>
      <c r="N30" s="28"/>
      <c r="O30" s="28"/>
      <c r="P30" s="75"/>
      <c r="Q30" s="28"/>
      <c r="R30" s="28"/>
      <c r="S30" s="75"/>
      <c r="T30" s="28"/>
      <c r="U30" s="28"/>
      <c r="V30" s="28"/>
      <c r="W30" s="28"/>
      <c r="X30" s="232"/>
      <c r="Y30" s="28"/>
      <c r="Z30" s="28"/>
      <c r="AA30" s="28"/>
      <c r="AB30" s="75"/>
      <c r="AC30" s="28"/>
      <c r="AD30" s="28"/>
      <c r="AE30" s="28"/>
      <c r="AF30" s="75"/>
      <c r="AG30" s="28"/>
      <c r="AH30" s="28"/>
      <c r="AI30" s="232"/>
      <c r="AJ30" s="28"/>
      <c r="AK30" s="28"/>
      <c r="AL30" s="28"/>
      <c r="AM30" s="75"/>
      <c r="AN30" s="28"/>
      <c r="AO30" s="28"/>
      <c r="AP30" s="28"/>
      <c r="AQ30" s="75"/>
      <c r="AR30" s="28"/>
      <c r="AS30" s="28"/>
      <c r="AT30" s="28"/>
      <c r="AU30" s="75"/>
      <c r="AV30" s="28"/>
      <c r="AW30" s="28"/>
      <c r="AX30" s="75"/>
      <c r="AY30" s="28"/>
      <c r="AZ30" s="28"/>
      <c r="BA30" s="28"/>
      <c r="BB30" s="176"/>
    </row>
    <row r="31" spans="1:5" ht="33" customHeight="1">
      <c r="A31" s="6" t="s">
        <v>99</v>
      </c>
      <c r="C31" s="7" t="s">
        <v>144</v>
      </c>
      <c r="D31" s="7"/>
      <c r="E31" s="185"/>
    </row>
    <row r="32" spans="1:54" ht="21.75" customHeight="1">
      <c r="A32" s="6" t="s">
        <v>100</v>
      </c>
      <c r="C32" s="183"/>
      <c r="D32" s="86" t="s">
        <v>133</v>
      </c>
      <c r="E32" s="36"/>
      <c r="F32" s="36"/>
      <c r="G32" s="36"/>
      <c r="J32" s="182"/>
      <c r="K32" s="86" t="s">
        <v>134</v>
      </c>
      <c r="L32" s="36"/>
      <c r="R32" s="184"/>
      <c r="S32" s="210" t="s">
        <v>177</v>
      </c>
      <c r="AF32" s="36"/>
      <c r="AG32" s="36"/>
      <c r="AH32" s="36"/>
      <c r="AI32" s="36"/>
      <c r="AJ32" s="36"/>
      <c r="BB32" s="228"/>
    </row>
  </sheetData>
  <sheetProtection/>
  <mergeCells count="44">
    <mergeCell ref="AX1:BB1"/>
    <mergeCell ref="L3:O3"/>
    <mergeCell ref="P3:T3"/>
    <mergeCell ref="U3:X3"/>
    <mergeCell ref="Y3:AB3"/>
    <mergeCell ref="AL3:AO3"/>
    <mergeCell ref="AG3:AK3"/>
    <mergeCell ref="AP3:AT3"/>
    <mergeCell ref="AU3:AX3"/>
    <mergeCell ref="AY3:BB3"/>
    <mergeCell ref="AK6:AO6"/>
    <mergeCell ref="BA5:BB5"/>
    <mergeCell ref="BA6:BB6"/>
    <mergeCell ref="AP5:AZ5"/>
    <mergeCell ref="AP6:AZ6"/>
    <mergeCell ref="AK5:AO5"/>
    <mergeCell ref="A30:B30"/>
    <mergeCell ref="A10:B10"/>
    <mergeCell ref="A21:B21"/>
    <mergeCell ref="A26:B26"/>
    <mergeCell ref="A27:B27"/>
    <mergeCell ref="A28:B28"/>
    <mergeCell ref="A29:B29"/>
    <mergeCell ref="A22:B22"/>
    <mergeCell ref="A23:B23"/>
    <mergeCell ref="A24:B24"/>
    <mergeCell ref="A25:B25"/>
    <mergeCell ref="BA7:BB7"/>
    <mergeCell ref="Y6:AF6"/>
    <mergeCell ref="C6:O6"/>
    <mergeCell ref="AP7:AZ7"/>
    <mergeCell ref="P6:R6"/>
    <mergeCell ref="AG7:AO7"/>
    <mergeCell ref="R7:X7"/>
    <mergeCell ref="S6:X6"/>
    <mergeCell ref="AG6:AJ6"/>
    <mergeCell ref="AG5:AJ5"/>
    <mergeCell ref="S5:X5"/>
    <mergeCell ref="H3:K3"/>
    <mergeCell ref="C3:G3"/>
    <mergeCell ref="C5:O5"/>
    <mergeCell ref="P5:R5"/>
    <mergeCell ref="Y5:AF5"/>
    <mergeCell ref="AC3:AF3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48" r:id="rId4"/>
  <headerFooter alignWithMargins="0">
    <oddHeader>&amp;L&amp;8Sprint-/Hürdenkader SLV&amp;CRahmentrainingsplanung&amp;R&amp;8R.Weber</oddHeader>
    <oddFooter>&amp;L&amp;8&amp;F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76</v>
      </c>
      <c r="J1" s="218">
        <f>'45'!L1+1</f>
        <v>38300</v>
      </c>
      <c r="K1" s="217" t="s">
        <v>64</v>
      </c>
      <c r="L1" s="218">
        <f>J1+6</f>
        <v>38306</v>
      </c>
      <c r="M1" s="215" t="s">
        <v>63</v>
      </c>
      <c r="N1" s="215"/>
      <c r="O1" s="360"/>
      <c r="P1" s="361"/>
    </row>
    <row r="2" spans="1:13" ht="12.75">
      <c r="A2" s="348">
        <v>46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38300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38301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38302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38303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38304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38305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38306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76</v>
      </c>
      <c r="J1" s="218">
        <f>'46'!L1+1</f>
        <v>38307</v>
      </c>
      <c r="K1" s="217" t="s">
        <v>64</v>
      </c>
      <c r="L1" s="218">
        <f>J1+6</f>
        <v>38313</v>
      </c>
      <c r="M1" s="215" t="s">
        <v>63</v>
      </c>
      <c r="N1" s="215"/>
      <c r="O1" s="360"/>
      <c r="P1" s="361"/>
    </row>
    <row r="2" spans="1:13" ht="12.75">
      <c r="A2" s="348">
        <v>47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38307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38308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38309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38310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38311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38312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38313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76</v>
      </c>
      <c r="J1" s="218">
        <f>'47'!L1+1</f>
        <v>38314</v>
      </c>
      <c r="K1" s="217" t="s">
        <v>64</v>
      </c>
      <c r="L1" s="218">
        <f>J1+6</f>
        <v>38320</v>
      </c>
      <c r="M1" s="215" t="s">
        <v>63</v>
      </c>
      <c r="N1" s="215"/>
      <c r="O1" s="360"/>
      <c r="P1" s="361"/>
    </row>
    <row r="2" spans="1:13" ht="12.75">
      <c r="A2" s="348">
        <v>48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38314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38315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38316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38317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38318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38319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38320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76</v>
      </c>
      <c r="J1" s="218">
        <f>'48'!L1+1</f>
        <v>38321</v>
      </c>
      <c r="K1" s="217" t="s">
        <v>64</v>
      </c>
      <c r="L1" s="218">
        <f>J1+6</f>
        <v>38327</v>
      </c>
      <c r="M1" s="215" t="s">
        <v>63</v>
      </c>
      <c r="N1" s="215"/>
      <c r="O1" s="360"/>
      <c r="P1" s="361"/>
    </row>
    <row r="2" spans="1:13" ht="12.75">
      <c r="A2" s="348">
        <v>49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38321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38322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38323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38324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38325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38326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38327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76</v>
      </c>
      <c r="J1" s="218">
        <f>'49'!L1+1</f>
        <v>38328</v>
      </c>
      <c r="K1" s="217" t="s">
        <v>64</v>
      </c>
      <c r="L1" s="218">
        <f>J1+6</f>
        <v>38334</v>
      </c>
      <c r="M1" s="215" t="s">
        <v>63</v>
      </c>
      <c r="N1" s="215"/>
      <c r="O1" s="360"/>
      <c r="P1" s="361"/>
    </row>
    <row r="2" spans="1:13" ht="12.75">
      <c r="A2" s="348">
        <v>50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38328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38329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38330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38331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38332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38333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38334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76</v>
      </c>
      <c r="J1" s="218">
        <f>'50'!L1+1</f>
        <v>38335</v>
      </c>
      <c r="K1" s="217" t="s">
        <v>64</v>
      </c>
      <c r="L1" s="218">
        <f>J1+6</f>
        <v>38341</v>
      </c>
      <c r="M1" s="215" t="s">
        <v>63</v>
      </c>
      <c r="N1" s="215"/>
      <c r="O1" s="360"/>
      <c r="P1" s="361"/>
    </row>
    <row r="2" spans="1:13" ht="12.75">
      <c r="A2" s="348">
        <v>51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38335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38336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38337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38338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38339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38340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38341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76</v>
      </c>
      <c r="J1" s="218">
        <f>'51'!L1+1</f>
        <v>38342</v>
      </c>
      <c r="K1" s="217" t="s">
        <v>64</v>
      </c>
      <c r="L1" s="218">
        <f>J1+6</f>
        <v>38348</v>
      </c>
      <c r="M1" s="215" t="s">
        <v>63</v>
      </c>
      <c r="N1" s="215"/>
      <c r="O1" s="360"/>
      <c r="P1" s="361"/>
    </row>
    <row r="2" spans="1:13" ht="12.75">
      <c r="A2" s="348">
        <v>52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38342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38343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38344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38345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38346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38347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38348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A8" sqref="A8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76</v>
      </c>
      <c r="J1" s="218">
        <f>'52'!L1+1</f>
        <v>38349</v>
      </c>
      <c r="K1" s="217" t="s">
        <v>64</v>
      </c>
      <c r="L1" s="218">
        <f>J1+6</f>
        <v>38355</v>
      </c>
      <c r="M1" s="215" t="s">
        <v>63</v>
      </c>
      <c r="N1" s="215"/>
      <c r="O1" s="360"/>
      <c r="P1" s="361"/>
    </row>
    <row r="2" spans="1:13" ht="12.75">
      <c r="A2" s="348">
        <v>53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38349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38350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38351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38352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38353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38354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38355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24" sqref="D24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'53'!L1+1</f>
        <v>38356</v>
      </c>
      <c r="K1" s="217" t="s">
        <v>94</v>
      </c>
      <c r="L1" s="218">
        <f>J1+6</f>
        <v>38362</v>
      </c>
      <c r="M1" s="215" t="s">
        <v>63</v>
      </c>
      <c r="N1" s="215"/>
      <c r="O1" s="360"/>
      <c r="P1" s="361"/>
    </row>
    <row r="2" spans="1:13" ht="12.75">
      <c r="A2" s="348">
        <v>2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38356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38357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38358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38359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38360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38361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38362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2!L1+1</f>
        <v>38363</v>
      </c>
      <c r="K1" s="217" t="s">
        <v>94</v>
      </c>
      <c r="L1" s="218">
        <f>J1+6</f>
        <v>38369</v>
      </c>
      <c r="M1" s="215" t="s">
        <v>63</v>
      </c>
      <c r="N1" s="215"/>
      <c r="O1" s="360"/>
      <c r="P1" s="361"/>
    </row>
    <row r="2" spans="1:13" ht="12.75">
      <c r="A2" s="348">
        <v>3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38363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38364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38365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38366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38367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38368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38369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B36"/>
  <sheetViews>
    <sheetView zoomScale="55" zoomScaleNormal="55" workbookViewId="0" topLeftCell="A1">
      <selection activeCell="K44" sqref="K44"/>
    </sheetView>
  </sheetViews>
  <sheetFormatPr defaultColWidth="11.00390625" defaultRowHeight="24" customHeight="1"/>
  <cols>
    <col min="1" max="1" width="30.75390625" style="6" customWidth="1"/>
    <col min="2" max="2" width="10.00390625" style="138" customWidth="1"/>
    <col min="3" max="5" width="4.75390625" style="138" customWidth="1"/>
    <col min="6" max="54" width="4.875" style="7" customWidth="1"/>
    <col min="55" max="16384" width="11.375" style="7" customWidth="1"/>
  </cols>
  <sheetData>
    <row r="1" spans="1:54" s="1" customFormat="1" ht="27" customHeight="1">
      <c r="A1" s="1" t="s">
        <v>263</v>
      </c>
      <c r="B1" s="137"/>
      <c r="C1" s="137"/>
      <c r="D1" s="137"/>
      <c r="E1" s="137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0</v>
      </c>
      <c r="AT1" s="2"/>
      <c r="AU1" s="3"/>
      <c r="AV1" s="2"/>
      <c r="AW1" s="3"/>
      <c r="AX1" s="3"/>
      <c r="AY1" s="3"/>
      <c r="AZ1" s="3"/>
      <c r="BA1" s="4"/>
      <c r="BB1" s="4" t="s">
        <v>262</v>
      </c>
    </row>
    <row r="2" ht="10.5" customHeight="1" thickBot="1"/>
    <row r="3" spans="1:54" s="6" customFormat="1" ht="20.25" customHeight="1">
      <c r="A3" s="146" t="s">
        <v>1</v>
      </c>
      <c r="B3" s="152"/>
      <c r="C3" s="292" t="s">
        <v>124</v>
      </c>
      <c r="D3" s="290"/>
      <c r="E3" s="290"/>
      <c r="F3" s="291"/>
      <c r="G3" s="10" t="s">
        <v>2</v>
      </c>
      <c r="H3" s="11"/>
      <c r="I3" s="12"/>
      <c r="J3" s="13"/>
      <c r="K3" s="11" t="s">
        <v>3</v>
      </c>
      <c r="L3" s="11"/>
      <c r="M3" s="11"/>
      <c r="N3" s="12"/>
      <c r="O3" s="10" t="s">
        <v>4</v>
      </c>
      <c r="P3" s="11"/>
      <c r="Q3" s="11"/>
      <c r="R3" s="11"/>
      <c r="S3" s="12"/>
      <c r="T3" s="11" t="s">
        <v>5</v>
      </c>
      <c r="U3" s="11"/>
      <c r="V3" s="11"/>
      <c r="W3" s="12"/>
      <c r="X3" s="11" t="s">
        <v>6</v>
      </c>
      <c r="Y3" s="11"/>
      <c r="Z3" s="11"/>
      <c r="AA3" s="12"/>
      <c r="AB3" s="13" t="s">
        <v>7</v>
      </c>
      <c r="AC3" s="13"/>
      <c r="AD3" s="13"/>
      <c r="AE3" s="10"/>
      <c r="AF3" s="12"/>
      <c r="AG3" s="12" t="s">
        <v>8</v>
      </c>
      <c r="AH3" s="12"/>
      <c r="AI3" s="12"/>
      <c r="AJ3" s="14"/>
      <c r="AK3" s="10" t="s">
        <v>9</v>
      </c>
      <c r="AL3" s="10"/>
      <c r="AM3" s="10"/>
      <c r="AN3" s="10"/>
      <c r="AO3" s="10" t="s">
        <v>10</v>
      </c>
      <c r="AP3" s="11"/>
      <c r="AQ3" s="11"/>
      <c r="AR3" s="12"/>
      <c r="AS3" s="13"/>
      <c r="AT3" s="11" t="s">
        <v>11</v>
      </c>
      <c r="AU3" s="11"/>
      <c r="AV3" s="11"/>
      <c r="AW3" s="12"/>
      <c r="AX3" s="10" t="s">
        <v>12</v>
      </c>
      <c r="AY3" s="11"/>
      <c r="AZ3" s="11"/>
      <c r="BA3" s="11"/>
      <c r="BB3" s="15"/>
    </row>
    <row r="4" spans="1:54" ht="20.25" customHeight="1" thickBot="1">
      <c r="A4" s="147" t="s">
        <v>13</v>
      </c>
      <c r="B4" s="140"/>
      <c r="C4" s="244">
        <v>41</v>
      </c>
      <c r="D4" s="245">
        <v>42</v>
      </c>
      <c r="E4" s="245">
        <v>43</v>
      </c>
      <c r="F4" s="78">
        <v>44</v>
      </c>
      <c r="G4" s="78">
        <v>45</v>
      </c>
      <c r="H4" s="78">
        <v>46</v>
      </c>
      <c r="I4" s="78">
        <v>47</v>
      </c>
      <c r="J4" s="78">
        <v>48</v>
      </c>
      <c r="K4" s="78">
        <v>49</v>
      </c>
      <c r="L4" s="78">
        <v>50</v>
      </c>
      <c r="M4" s="78">
        <v>51</v>
      </c>
      <c r="N4" s="78">
        <v>52</v>
      </c>
      <c r="O4" s="78">
        <v>1</v>
      </c>
      <c r="P4" s="78">
        <v>2</v>
      </c>
      <c r="Q4" s="78">
        <v>3</v>
      </c>
      <c r="R4" s="78">
        <v>4</v>
      </c>
      <c r="S4" s="78">
        <v>5</v>
      </c>
      <c r="T4" s="78">
        <v>6</v>
      </c>
      <c r="U4" s="78">
        <v>7</v>
      </c>
      <c r="V4" s="78">
        <v>8</v>
      </c>
      <c r="W4" s="78">
        <v>9</v>
      </c>
      <c r="X4" s="78">
        <v>10</v>
      </c>
      <c r="Y4" s="78">
        <v>11</v>
      </c>
      <c r="Z4" s="78">
        <v>12</v>
      </c>
      <c r="AA4" s="78">
        <v>13</v>
      </c>
      <c r="AB4" s="78">
        <v>14</v>
      </c>
      <c r="AC4" s="78">
        <v>15</v>
      </c>
      <c r="AD4" s="78">
        <v>16</v>
      </c>
      <c r="AE4" s="78">
        <v>17</v>
      </c>
      <c r="AF4" s="18">
        <v>18</v>
      </c>
      <c r="AG4" s="17">
        <v>19</v>
      </c>
      <c r="AH4" s="19">
        <v>20</v>
      </c>
      <c r="AI4" s="19">
        <v>21</v>
      </c>
      <c r="AJ4" s="19">
        <v>22</v>
      </c>
      <c r="AK4" s="19">
        <v>23</v>
      </c>
      <c r="AL4" s="19">
        <v>24</v>
      </c>
      <c r="AM4" s="19">
        <v>25</v>
      </c>
      <c r="AN4" s="19">
        <v>26</v>
      </c>
      <c r="AO4" s="19">
        <v>27</v>
      </c>
      <c r="AP4" s="19">
        <v>28</v>
      </c>
      <c r="AQ4" s="19">
        <v>29</v>
      </c>
      <c r="AR4" s="19">
        <v>30</v>
      </c>
      <c r="AS4" s="19">
        <v>31</v>
      </c>
      <c r="AT4" s="19">
        <v>32</v>
      </c>
      <c r="AU4" s="19">
        <v>33</v>
      </c>
      <c r="AV4" s="19">
        <v>34</v>
      </c>
      <c r="AW4" s="19">
        <v>35</v>
      </c>
      <c r="AX4" s="19">
        <v>36</v>
      </c>
      <c r="AY4" s="19">
        <v>37</v>
      </c>
      <c r="AZ4" s="19">
        <v>38</v>
      </c>
      <c r="BA4" s="19">
        <v>39</v>
      </c>
      <c r="BB4" s="172">
        <v>40</v>
      </c>
    </row>
    <row r="5" spans="1:54" s="38" customFormat="1" ht="65.25" customHeight="1" thickBot="1">
      <c r="A5" s="162" t="s">
        <v>97</v>
      </c>
      <c r="B5" s="163"/>
      <c r="C5" s="293" t="s">
        <v>128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50"/>
      <c r="O5" s="293" t="s">
        <v>212</v>
      </c>
      <c r="P5" s="287"/>
      <c r="Q5" s="287"/>
      <c r="R5" s="250"/>
      <c r="S5" s="287" t="s">
        <v>208</v>
      </c>
      <c r="T5" s="287"/>
      <c r="U5" s="287"/>
      <c r="V5" s="288"/>
      <c r="W5" s="319" t="s">
        <v>213</v>
      </c>
      <c r="X5" s="320"/>
      <c r="Y5" s="286" t="s">
        <v>127</v>
      </c>
      <c r="Z5" s="287"/>
      <c r="AA5" s="287"/>
      <c r="AB5" s="287"/>
      <c r="AC5" s="287"/>
      <c r="AD5" s="287"/>
      <c r="AE5" s="288"/>
      <c r="AF5" s="286" t="s">
        <v>214</v>
      </c>
      <c r="AG5" s="287"/>
      <c r="AH5" s="287"/>
      <c r="AI5" s="287"/>
      <c r="AJ5" s="287"/>
      <c r="AK5" s="293" t="s">
        <v>36</v>
      </c>
      <c r="AL5" s="287"/>
      <c r="AM5" s="287"/>
      <c r="AN5" s="287"/>
      <c r="AO5" s="287"/>
      <c r="AP5" s="287"/>
      <c r="AQ5" s="250"/>
      <c r="AR5" s="293" t="s">
        <v>215</v>
      </c>
      <c r="AS5" s="287"/>
      <c r="AT5" s="250"/>
      <c r="AU5" s="293" t="s">
        <v>36</v>
      </c>
      <c r="AV5" s="287"/>
      <c r="AW5" s="287"/>
      <c r="AX5" s="287"/>
      <c r="AY5" s="287"/>
      <c r="AZ5" s="250"/>
      <c r="BA5" s="287" t="s">
        <v>216</v>
      </c>
      <c r="BB5" s="250"/>
    </row>
    <row r="6" spans="1:54" ht="20.25" customHeight="1" thickBot="1">
      <c r="A6" s="160" t="s">
        <v>14</v>
      </c>
      <c r="B6" s="161"/>
      <c r="C6" s="237"/>
      <c r="D6" s="316" t="s">
        <v>217</v>
      </c>
      <c r="E6" s="317"/>
      <c r="F6" s="317"/>
      <c r="G6" s="316" t="s">
        <v>218</v>
      </c>
      <c r="H6" s="317"/>
      <c r="I6" s="317"/>
      <c r="J6" s="318"/>
      <c r="K6" s="316" t="s">
        <v>219</v>
      </c>
      <c r="L6" s="317"/>
      <c r="M6" s="317"/>
      <c r="N6" s="318"/>
      <c r="O6" s="316" t="s">
        <v>220</v>
      </c>
      <c r="P6" s="317"/>
      <c r="Q6" s="317"/>
      <c r="R6" s="318"/>
      <c r="S6" s="316" t="s">
        <v>221</v>
      </c>
      <c r="T6" s="317"/>
      <c r="U6" s="317"/>
      <c r="V6" s="318"/>
      <c r="W6" s="316" t="s">
        <v>222</v>
      </c>
      <c r="X6" s="317"/>
      <c r="Y6" s="317"/>
      <c r="Z6" s="317"/>
      <c r="AA6" s="317"/>
      <c r="AB6" s="317"/>
      <c r="AC6" s="317"/>
      <c r="AD6" s="317"/>
      <c r="AE6" s="318"/>
      <c r="AF6" s="316" t="s">
        <v>220</v>
      </c>
      <c r="AG6" s="317"/>
      <c r="AH6" s="317"/>
      <c r="AI6" s="317"/>
      <c r="AJ6" s="318"/>
      <c r="AK6" s="316" t="s">
        <v>221</v>
      </c>
      <c r="AL6" s="317"/>
      <c r="AM6" s="317"/>
      <c r="AN6" s="317"/>
      <c r="AO6" s="317"/>
      <c r="AP6" s="317"/>
      <c r="AQ6" s="318"/>
      <c r="AR6" s="316" t="s">
        <v>220</v>
      </c>
      <c r="AS6" s="317"/>
      <c r="AT6" s="318"/>
      <c r="AU6" s="316" t="s">
        <v>223</v>
      </c>
      <c r="AV6" s="317"/>
      <c r="AW6" s="317"/>
      <c r="AX6" s="317"/>
      <c r="AY6" s="317"/>
      <c r="AZ6" s="318"/>
      <c r="BA6" s="316" t="s">
        <v>129</v>
      </c>
      <c r="BB6" s="318"/>
    </row>
    <row r="7" spans="1:54" ht="20.25" customHeight="1">
      <c r="A7" s="148" t="s">
        <v>96</v>
      </c>
      <c r="B7" s="144"/>
      <c r="C7" s="154"/>
      <c r="D7" s="170"/>
      <c r="E7" s="17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39" t="s">
        <v>32</v>
      </c>
      <c r="S7" s="240"/>
      <c r="T7" s="240"/>
      <c r="U7" s="240"/>
      <c r="V7" s="241"/>
      <c r="W7" s="246"/>
      <c r="X7" s="21"/>
      <c r="Y7" s="21"/>
      <c r="Z7" s="21"/>
      <c r="AA7" s="21"/>
      <c r="AB7" s="21"/>
      <c r="AC7" s="21"/>
      <c r="AD7" s="20"/>
      <c r="AE7" s="20"/>
      <c r="AF7" s="242" t="s">
        <v>33</v>
      </c>
      <c r="AG7" s="242"/>
      <c r="AH7" s="242"/>
      <c r="AI7" s="242"/>
      <c r="AJ7" s="242"/>
      <c r="AK7" s="242"/>
      <c r="AL7" s="242"/>
      <c r="AM7" s="242"/>
      <c r="AN7" s="242"/>
      <c r="AO7" s="242"/>
      <c r="AP7" s="21"/>
      <c r="AQ7" s="21"/>
      <c r="AR7" s="21"/>
      <c r="AS7" s="21"/>
      <c r="AT7" s="242" t="s">
        <v>34</v>
      </c>
      <c r="AU7" s="242"/>
      <c r="AV7" s="242"/>
      <c r="AW7" s="242"/>
      <c r="AX7" s="242"/>
      <c r="AY7" s="242"/>
      <c r="AZ7" s="242"/>
      <c r="BA7" s="20"/>
      <c r="BB7" s="247"/>
    </row>
    <row r="8" spans="1:54" ht="20.25" customHeight="1">
      <c r="A8" s="148" t="s">
        <v>138</v>
      </c>
      <c r="B8" s="142"/>
      <c r="C8" s="158"/>
      <c r="D8" s="170"/>
      <c r="E8" s="17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48"/>
      <c r="T8" s="20"/>
      <c r="U8" s="20"/>
      <c r="V8" s="20"/>
      <c r="W8" s="20"/>
      <c r="X8" s="21"/>
      <c r="Y8" s="21"/>
      <c r="Z8" s="21"/>
      <c r="AA8" s="21"/>
      <c r="AB8" s="21"/>
      <c r="AC8" s="21"/>
      <c r="AD8" s="20"/>
      <c r="AE8" s="20"/>
      <c r="AF8" s="20"/>
      <c r="AG8" s="20"/>
      <c r="AH8" s="20"/>
      <c r="AI8" s="20"/>
      <c r="AJ8" s="249"/>
      <c r="AK8" s="234"/>
      <c r="AL8" s="234"/>
      <c r="AM8" s="234"/>
      <c r="AN8" s="234"/>
      <c r="AO8" s="20"/>
      <c r="AP8" s="21"/>
      <c r="AQ8" s="21"/>
      <c r="AR8" s="35"/>
      <c r="AS8" s="21"/>
      <c r="AT8" s="20"/>
      <c r="AU8" s="20"/>
      <c r="AV8" s="20"/>
      <c r="AW8" s="20"/>
      <c r="AX8" s="20"/>
      <c r="AY8" s="20"/>
      <c r="AZ8" s="20"/>
      <c r="BA8" s="20"/>
      <c r="BB8" s="37"/>
    </row>
    <row r="9" spans="1:54" ht="20.25" customHeight="1">
      <c r="A9" s="148" t="s">
        <v>132</v>
      </c>
      <c r="B9" s="142"/>
      <c r="C9" s="158"/>
      <c r="D9" s="170"/>
      <c r="E9" s="17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>
        <v>2</v>
      </c>
      <c r="T9" s="20">
        <v>3</v>
      </c>
      <c r="U9" s="252">
        <v>1</v>
      </c>
      <c r="V9" s="252">
        <v>1</v>
      </c>
      <c r="W9" s="20"/>
      <c r="X9" s="20"/>
      <c r="Y9" s="20"/>
      <c r="Z9" s="20"/>
      <c r="AA9" s="20"/>
      <c r="AB9" s="20"/>
      <c r="AC9" s="20"/>
      <c r="AD9" s="20"/>
      <c r="AE9" s="20"/>
      <c r="AF9" s="253"/>
      <c r="AG9" s="253"/>
      <c r="AH9" s="253"/>
      <c r="AI9" s="253">
        <v>3</v>
      </c>
      <c r="AJ9" s="20">
        <v>3</v>
      </c>
      <c r="AK9" s="20">
        <v>2</v>
      </c>
      <c r="AL9" s="20">
        <v>2</v>
      </c>
      <c r="AM9" s="20">
        <v>2</v>
      </c>
      <c r="AN9" s="20">
        <v>2</v>
      </c>
      <c r="AO9" s="252">
        <v>2</v>
      </c>
      <c r="AP9" s="20"/>
      <c r="AQ9" s="204">
        <v>1</v>
      </c>
      <c r="AR9" s="20"/>
      <c r="AS9" s="20"/>
      <c r="AT9" s="21"/>
      <c r="AU9" s="20"/>
      <c r="AV9" s="21"/>
      <c r="AW9" s="21"/>
      <c r="AX9" s="252">
        <v>1</v>
      </c>
      <c r="AY9" s="20">
        <v>2</v>
      </c>
      <c r="AZ9" s="20">
        <v>2</v>
      </c>
      <c r="BA9" s="20"/>
      <c r="BB9" s="37"/>
    </row>
    <row r="10" spans="1:54" ht="140.25" customHeight="1">
      <c r="A10" s="313" t="s">
        <v>122</v>
      </c>
      <c r="B10" s="314"/>
      <c r="C10" s="178"/>
      <c r="D10" s="179"/>
      <c r="E10" s="17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 t="s">
        <v>224</v>
      </c>
      <c r="T10" s="39" t="s">
        <v>224</v>
      </c>
      <c r="U10" s="88" t="s">
        <v>225</v>
      </c>
      <c r="V10" s="88" t="s">
        <v>226</v>
      </c>
      <c r="W10" s="39"/>
      <c r="X10" s="39"/>
      <c r="Y10" s="39"/>
      <c r="Z10" s="39"/>
      <c r="AA10" s="39" t="s">
        <v>227</v>
      </c>
      <c r="AB10" s="39"/>
      <c r="AC10" s="39"/>
      <c r="AD10" s="39" t="s">
        <v>228</v>
      </c>
      <c r="AE10" s="39"/>
      <c r="AF10" s="39"/>
      <c r="AG10" s="39"/>
      <c r="AH10" s="39"/>
      <c r="AI10" s="39" t="s">
        <v>229</v>
      </c>
      <c r="AJ10" s="39" t="s">
        <v>230</v>
      </c>
      <c r="AK10" s="39" t="s">
        <v>231</v>
      </c>
      <c r="AL10" s="39" t="s">
        <v>232</v>
      </c>
      <c r="AM10" s="39" t="s">
        <v>233</v>
      </c>
      <c r="AN10" s="39" t="s">
        <v>234</v>
      </c>
      <c r="AO10" s="88" t="s">
        <v>82</v>
      </c>
      <c r="AP10" s="39"/>
      <c r="AQ10" s="199" t="s">
        <v>235</v>
      </c>
      <c r="AR10" s="39"/>
      <c r="AS10" s="39"/>
      <c r="AT10" s="39" t="s">
        <v>202</v>
      </c>
      <c r="AU10" s="39"/>
      <c r="AV10" s="39" t="s">
        <v>202</v>
      </c>
      <c r="AW10" s="39"/>
      <c r="AX10" s="88" t="s">
        <v>236</v>
      </c>
      <c r="AY10" s="39"/>
      <c r="AZ10" s="39" t="s">
        <v>237</v>
      </c>
      <c r="BA10" s="39"/>
      <c r="BB10" s="173"/>
    </row>
    <row r="11" spans="1:54" ht="20.25" customHeight="1">
      <c r="A11" s="134" t="s">
        <v>20</v>
      </c>
      <c r="B11" s="143"/>
      <c r="C11" s="157"/>
      <c r="D11" s="171"/>
      <c r="E11" s="171"/>
      <c r="F11" s="23"/>
      <c r="G11" s="23"/>
      <c r="H11" s="23"/>
      <c r="I11" s="23"/>
      <c r="J11" s="23" t="s">
        <v>238</v>
      </c>
      <c r="K11" s="23"/>
      <c r="L11" s="23"/>
      <c r="M11" s="24"/>
      <c r="N11" s="23"/>
      <c r="O11" s="23"/>
      <c r="P11" s="23"/>
      <c r="Q11" s="254"/>
      <c r="R11" s="23" t="s">
        <v>238</v>
      </c>
      <c r="S11" s="23"/>
      <c r="T11" s="23"/>
      <c r="U11" s="23"/>
      <c r="V11" s="23"/>
      <c r="W11" s="23"/>
      <c r="X11" s="23"/>
      <c r="Y11" s="23"/>
      <c r="Z11" s="24"/>
      <c r="AA11" s="23" t="s">
        <v>238</v>
      </c>
      <c r="AB11" s="23"/>
      <c r="AC11" s="24"/>
      <c r="AD11" s="24"/>
      <c r="AE11" s="23"/>
      <c r="AF11" s="25"/>
      <c r="AG11" s="25"/>
      <c r="AH11" s="24"/>
      <c r="AI11" s="25"/>
      <c r="AJ11" s="23"/>
      <c r="AK11" s="23" t="s">
        <v>238</v>
      </c>
      <c r="AL11" s="23"/>
      <c r="AM11" s="23"/>
      <c r="AN11" s="24"/>
      <c r="AO11" s="23"/>
      <c r="AP11" s="23"/>
      <c r="AQ11" s="23"/>
      <c r="AR11" s="23"/>
      <c r="AS11" s="24"/>
      <c r="AT11" s="23"/>
      <c r="AU11" s="23"/>
      <c r="AV11" s="24"/>
      <c r="AW11" s="23"/>
      <c r="AX11" s="23"/>
      <c r="AY11" s="23"/>
      <c r="AZ11" s="23"/>
      <c r="BA11" s="23"/>
      <c r="BB11" s="174"/>
    </row>
    <row r="12" spans="1:54" ht="41.25" customHeight="1">
      <c r="A12" s="134" t="s">
        <v>21</v>
      </c>
      <c r="B12" s="143"/>
      <c r="C12" s="157"/>
      <c r="D12" s="171"/>
      <c r="E12" s="171"/>
      <c r="F12" s="77"/>
      <c r="G12" s="77"/>
      <c r="H12" s="77"/>
      <c r="I12" s="77"/>
      <c r="J12" s="77"/>
      <c r="K12" s="77"/>
      <c r="L12" s="77"/>
      <c r="M12" s="77"/>
      <c r="N12" s="77"/>
      <c r="O12" s="77" t="s">
        <v>239</v>
      </c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 t="s">
        <v>239</v>
      </c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175"/>
    </row>
    <row r="13" spans="1:54" ht="21.75" customHeight="1">
      <c r="A13" s="134" t="s">
        <v>22</v>
      </c>
      <c r="B13" s="143" t="s">
        <v>240</v>
      </c>
      <c r="C13" s="30"/>
      <c r="D13" s="23">
        <v>2</v>
      </c>
      <c r="E13" s="23">
        <v>3</v>
      </c>
      <c r="F13" s="23">
        <v>4</v>
      </c>
      <c r="G13" s="23">
        <v>6</v>
      </c>
      <c r="H13" s="23">
        <v>7</v>
      </c>
      <c r="I13" s="23">
        <v>7</v>
      </c>
      <c r="J13" s="23">
        <v>3</v>
      </c>
      <c r="K13" s="23">
        <v>7</v>
      </c>
      <c r="L13" s="23">
        <v>7</v>
      </c>
      <c r="M13" s="23">
        <v>7</v>
      </c>
      <c r="N13" s="23"/>
      <c r="O13" s="23">
        <v>7</v>
      </c>
      <c r="P13" s="23">
        <v>7</v>
      </c>
      <c r="Q13" s="23">
        <v>7</v>
      </c>
      <c r="R13" s="23">
        <v>5</v>
      </c>
      <c r="S13" s="23">
        <v>4</v>
      </c>
      <c r="T13" s="23">
        <v>4</v>
      </c>
      <c r="U13" s="23">
        <v>3</v>
      </c>
      <c r="V13" s="23">
        <v>3</v>
      </c>
      <c r="W13" s="23">
        <v>2</v>
      </c>
      <c r="X13" s="23">
        <v>7</v>
      </c>
      <c r="Y13" s="23">
        <v>7</v>
      </c>
      <c r="Z13" s="23">
        <v>7</v>
      </c>
      <c r="AA13" s="23">
        <v>3</v>
      </c>
      <c r="AB13" s="23">
        <v>6</v>
      </c>
      <c r="AC13" s="23">
        <v>7</v>
      </c>
      <c r="AD13" s="23">
        <v>12</v>
      </c>
      <c r="AE13" s="23">
        <v>3</v>
      </c>
      <c r="AF13" s="23">
        <v>6</v>
      </c>
      <c r="AG13" s="23">
        <v>6</v>
      </c>
      <c r="AH13" s="23">
        <v>4</v>
      </c>
      <c r="AI13" s="23">
        <v>4</v>
      </c>
      <c r="AJ13" s="23">
        <v>4</v>
      </c>
      <c r="AK13" s="23">
        <v>4</v>
      </c>
      <c r="AL13" s="23">
        <v>4</v>
      </c>
      <c r="AM13" s="23">
        <v>4</v>
      </c>
      <c r="AN13" s="23">
        <v>4</v>
      </c>
      <c r="AO13" s="23">
        <v>4</v>
      </c>
      <c r="AP13" s="23">
        <v>4</v>
      </c>
      <c r="AQ13" s="23">
        <v>4</v>
      </c>
      <c r="AR13" s="23">
        <v>6</v>
      </c>
      <c r="AS13" s="23">
        <v>6</v>
      </c>
      <c r="AT13" s="23">
        <v>5</v>
      </c>
      <c r="AU13" s="23">
        <v>5</v>
      </c>
      <c r="AV13" s="23">
        <v>5</v>
      </c>
      <c r="AW13" s="23">
        <v>5</v>
      </c>
      <c r="AX13" s="23">
        <v>3</v>
      </c>
      <c r="AY13" s="23">
        <v>3</v>
      </c>
      <c r="AZ13" s="23">
        <v>3</v>
      </c>
      <c r="BA13" s="23"/>
      <c r="BB13" s="174"/>
    </row>
    <row r="14" spans="1:54" ht="21.75" customHeight="1">
      <c r="A14" s="160" t="s">
        <v>23</v>
      </c>
      <c r="B14" s="255" t="s">
        <v>140</v>
      </c>
      <c r="C14" s="188"/>
      <c r="D14" s="189"/>
      <c r="E14" s="189"/>
      <c r="F14" s="190"/>
      <c r="G14" s="190"/>
      <c r="H14" s="190"/>
      <c r="I14" s="256"/>
      <c r="J14" s="190"/>
      <c r="K14" s="190"/>
      <c r="L14" s="190"/>
      <c r="M14" s="256"/>
      <c r="N14" s="190"/>
      <c r="O14" s="256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256"/>
      <c r="AA14" s="190"/>
      <c r="AB14" s="190"/>
      <c r="AC14" s="190"/>
      <c r="AD14" s="256"/>
      <c r="AE14" s="190"/>
      <c r="AF14" s="190"/>
      <c r="AG14" s="256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1"/>
    </row>
    <row r="15" spans="1:54" ht="21.75" customHeight="1">
      <c r="A15" s="134" t="s">
        <v>24</v>
      </c>
      <c r="B15" s="207" t="s">
        <v>141</v>
      </c>
      <c r="C15" s="153"/>
      <c r="D15" s="164"/>
      <c r="E15" s="164"/>
      <c r="F15" s="23"/>
      <c r="G15" s="23"/>
      <c r="H15" s="257"/>
      <c r="I15" s="257"/>
      <c r="J15" s="23"/>
      <c r="K15" s="23"/>
      <c r="L15" s="257"/>
      <c r="M15" s="257"/>
      <c r="N15" s="23"/>
      <c r="O15" s="257"/>
      <c r="P15" s="257"/>
      <c r="Q15" s="23"/>
      <c r="R15" s="23"/>
      <c r="S15" s="257"/>
      <c r="T15" s="23"/>
      <c r="U15" s="23"/>
      <c r="V15" s="23"/>
      <c r="W15" s="23"/>
      <c r="X15" s="23"/>
      <c r="Y15" s="257"/>
      <c r="Z15" s="257"/>
      <c r="AA15" s="23"/>
      <c r="AB15" s="23"/>
      <c r="AC15" s="257"/>
      <c r="AD15" s="257"/>
      <c r="AE15" s="23"/>
      <c r="AF15" s="257"/>
      <c r="AG15" s="257"/>
      <c r="AH15" s="23"/>
      <c r="AI15" s="257"/>
      <c r="AJ15" s="23"/>
      <c r="AK15" s="23"/>
      <c r="AL15" s="23"/>
      <c r="AM15" s="23"/>
      <c r="AN15" s="23"/>
      <c r="AO15" s="23"/>
      <c r="AP15" s="23"/>
      <c r="AQ15" s="23"/>
      <c r="AR15" s="257"/>
      <c r="AS15" s="23"/>
      <c r="AT15" s="23"/>
      <c r="AU15" s="257"/>
      <c r="AV15" s="23"/>
      <c r="AW15" s="23"/>
      <c r="AX15" s="23"/>
      <c r="AY15" s="23"/>
      <c r="AZ15" s="23"/>
      <c r="BA15" s="23"/>
      <c r="BB15" s="174"/>
    </row>
    <row r="16" spans="1:54" s="8" customFormat="1" ht="21.75" customHeight="1">
      <c r="A16" s="135" t="s">
        <v>25</v>
      </c>
      <c r="B16" s="207" t="s">
        <v>142</v>
      </c>
      <c r="C16" s="153"/>
      <c r="D16" s="164"/>
      <c r="E16" s="164"/>
      <c r="F16" s="257"/>
      <c r="G16" s="257"/>
      <c r="H16" s="257"/>
      <c r="I16" s="258"/>
      <c r="J16" s="23"/>
      <c r="K16" s="257"/>
      <c r="L16" s="257"/>
      <c r="M16" s="257"/>
      <c r="N16" s="23"/>
      <c r="O16" s="257"/>
      <c r="P16" s="257"/>
      <c r="Q16" s="257"/>
      <c r="R16" s="23"/>
      <c r="S16" s="257"/>
      <c r="T16" s="257"/>
      <c r="U16" s="23"/>
      <c r="V16" s="23"/>
      <c r="W16" s="23"/>
      <c r="X16" s="257"/>
      <c r="Y16" s="257"/>
      <c r="Z16" s="257"/>
      <c r="AA16" s="23"/>
      <c r="AB16" s="257"/>
      <c r="AC16" s="257"/>
      <c r="AD16" s="257"/>
      <c r="AE16" s="23"/>
      <c r="AF16" s="257"/>
      <c r="AG16" s="257"/>
      <c r="AH16" s="23"/>
      <c r="AI16" s="257"/>
      <c r="AJ16" s="257"/>
      <c r="AK16" s="23"/>
      <c r="AL16" s="257"/>
      <c r="AM16" s="257"/>
      <c r="AN16" s="23"/>
      <c r="AO16" s="23"/>
      <c r="AP16" s="23"/>
      <c r="AQ16" s="23"/>
      <c r="AR16" s="257"/>
      <c r="AS16" s="257"/>
      <c r="AT16" s="23"/>
      <c r="AU16" s="257"/>
      <c r="AV16" s="257"/>
      <c r="AW16" s="23"/>
      <c r="AX16" s="23"/>
      <c r="AY16" s="257"/>
      <c r="AZ16" s="23"/>
      <c r="BA16" s="23"/>
      <c r="BB16" s="27"/>
    </row>
    <row r="17" spans="1:54" s="32" customFormat="1" ht="21.75" customHeight="1">
      <c r="A17" s="135" t="s">
        <v>26</v>
      </c>
      <c r="B17" s="207" t="s">
        <v>143</v>
      </c>
      <c r="C17" s="157"/>
      <c r="D17" s="259"/>
      <c r="E17" s="259"/>
      <c r="F17" s="258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6"/>
      <c r="BB17" s="174"/>
    </row>
    <row r="18" spans="1:54" s="32" customFormat="1" ht="21.75" customHeight="1" thickBot="1">
      <c r="A18" s="192" t="s">
        <v>27</v>
      </c>
      <c r="B18" s="142"/>
      <c r="C18" s="158"/>
      <c r="D18" s="193"/>
      <c r="E18" s="193"/>
      <c r="F18" s="193"/>
      <c r="G18" s="193"/>
      <c r="H18" s="193"/>
      <c r="I18" s="260"/>
      <c r="J18" s="261"/>
      <c r="K18" s="190"/>
      <c r="L18" s="190"/>
      <c r="M18" s="190"/>
      <c r="N18" s="261"/>
      <c r="O18" s="190"/>
      <c r="P18" s="190"/>
      <c r="Q18" s="190"/>
      <c r="R18" s="261"/>
      <c r="S18" s="190"/>
      <c r="T18" s="190"/>
      <c r="U18" s="190"/>
      <c r="V18" s="190"/>
      <c r="W18" s="261"/>
      <c r="X18" s="190"/>
      <c r="Y18" s="190"/>
      <c r="Z18" s="190"/>
      <c r="AA18" s="261"/>
      <c r="AB18" s="190"/>
      <c r="AC18" s="190"/>
      <c r="AD18" s="190"/>
      <c r="AE18" s="261"/>
      <c r="AF18" s="190"/>
      <c r="AG18" s="190"/>
      <c r="AH18" s="261"/>
      <c r="AI18" s="190"/>
      <c r="AJ18" s="190"/>
      <c r="AK18" s="261"/>
      <c r="AL18" s="190"/>
      <c r="AM18" s="190"/>
      <c r="AN18" s="190"/>
      <c r="AO18" s="190"/>
      <c r="AP18" s="261"/>
      <c r="AQ18" s="190"/>
      <c r="AR18" s="190"/>
      <c r="AS18" s="190"/>
      <c r="AT18" s="261"/>
      <c r="AU18" s="190"/>
      <c r="AV18" s="190"/>
      <c r="AW18" s="190"/>
      <c r="AX18" s="190"/>
      <c r="AY18" s="190"/>
      <c r="AZ18" s="190"/>
      <c r="BA18" s="261"/>
      <c r="BB18" s="262"/>
    </row>
    <row r="19" spans="1:54" s="32" customFormat="1" ht="21.75" customHeight="1" thickBot="1">
      <c r="A19" s="136" t="s">
        <v>135</v>
      </c>
      <c r="B19" s="145"/>
      <c r="C19" s="155"/>
      <c r="D19" s="165"/>
      <c r="E19" s="186"/>
      <c r="F19" s="29" t="s">
        <v>241</v>
      </c>
      <c r="G19" s="29"/>
      <c r="H19" s="29"/>
      <c r="I19" s="85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 t="s">
        <v>238</v>
      </c>
      <c r="AB19" s="29"/>
      <c r="AC19" s="29"/>
      <c r="AD19" s="29"/>
      <c r="AE19" s="85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151"/>
    </row>
    <row r="20" spans="1:54" s="8" customFormat="1" ht="21.75" customHeight="1">
      <c r="A20" s="136" t="s">
        <v>28</v>
      </c>
      <c r="B20" s="141"/>
      <c r="C20" s="156"/>
      <c r="D20" s="166"/>
      <c r="E20" s="166"/>
      <c r="F20" s="236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51"/>
    </row>
    <row r="21" spans="1:54" s="8" customFormat="1" ht="21.75" customHeight="1">
      <c r="A21" s="294" t="s">
        <v>29</v>
      </c>
      <c r="B21" s="315"/>
      <c r="C21" s="157"/>
      <c r="D21" s="26"/>
      <c r="E21" s="263"/>
      <c r="F21" s="263"/>
      <c r="G21" s="264"/>
      <c r="H21" s="264"/>
      <c r="I21" s="264"/>
      <c r="J21" s="264"/>
      <c r="K21" s="264"/>
      <c r="L21" s="264"/>
      <c r="M21" s="264"/>
      <c r="N21" s="264"/>
      <c r="O21" s="23"/>
      <c r="P21" s="23"/>
      <c r="Q21" s="23"/>
      <c r="R21" s="23"/>
      <c r="S21" s="23"/>
      <c r="T21" s="23"/>
      <c r="U21" s="23"/>
      <c r="V21" s="23"/>
      <c r="W21" s="23"/>
      <c r="X21" s="264"/>
      <c r="Y21" s="264"/>
      <c r="Z21" s="264"/>
      <c r="AA21" s="177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64"/>
      <c r="AS21" s="264"/>
      <c r="AT21" s="23"/>
      <c r="AU21" s="23"/>
      <c r="AV21" s="23"/>
      <c r="AW21" s="23"/>
      <c r="AX21" s="23"/>
      <c r="AY21" s="23"/>
      <c r="AZ21" s="23"/>
      <c r="BA21" s="23"/>
      <c r="BB21" s="174"/>
    </row>
    <row r="22" spans="1:54" s="8" customFormat="1" ht="21.75" customHeight="1">
      <c r="A22" s="294" t="s">
        <v>30</v>
      </c>
      <c r="B22" s="315"/>
      <c r="C22" s="157"/>
      <c r="D22" s="167"/>
      <c r="E22" s="167"/>
      <c r="F22" s="167"/>
      <c r="G22" s="167"/>
      <c r="H22" s="167"/>
      <c r="I22" s="167"/>
      <c r="J22" s="167"/>
      <c r="K22" s="265"/>
      <c r="L22" s="265"/>
      <c r="M22" s="265"/>
      <c r="N22" s="211"/>
      <c r="O22" s="264"/>
      <c r="P22" s="264"/>
      <c r="Q22" s="177"/>
      <c r="R22" s="264"/>
      <c r="S22" s="264"/>
      <c r="T22" s="264"/>
      <c r="U22" s="177"/>
      <c r="V22" s="177"/>
      <c r="W22" s="177"/>
      <c r="X22" s="167"/>
      <c r="Y22" s="167"/>
      <c r="Z22" s="167"/>
      <c r="AA22" s="167"/>
      <c r="AB22" s="177"/>
      <c r="AC22" s="177"/>
      <c r="AD22" s="177"/>
      <c r="AE22" s="177"/>
      <c r="AF22" s="264"/>
      <c r="AG22" s="264"/>
      <c r="AH22" s="264"/>
      <c r="AI22" s="264"/>
      <c r="AJ22" s="264"/>
      <c r="AK22" s="177"/>
      <c r="AL22" s="264"/>
      <c r="AM22" s="264"/>
      <c r="AN22" s="177"/>
      <c r="AO22" s="177"/>
      <c r="AP22" s="177"/>
      <c r="AQ22" s="177"/>
      <c r="AR22" s="167"/>
      <c r="AS22" s="167"/>
      <c r="AT22" s="177"/>
      <c r="AU22" s="264" t="s">
        <v>242</v>
      </c>
      <c r="AV22" s="264"/>
      <c r="AW22" s="264"/>
      <c r="AX22" s="264"/>
      <c r="AY22" s="264"/>
      <c r="AZ22" s="264"/>
      <c r="BA22" s="23"/>
      <c r="BB22" s="27"/>
    </row>
    <row r="23" spans="1:54" s="8" customFormat="1" ht="21.75" customHeight="1">
      <c r="A23" s="294" t="s">
        <v>243</v>
      </c>
      <c r="B23" s="295"/>
      <c r="C23" s="157"/>
      <c r="D23" s="167"/>
      <c r="E23" s="265"/>
      <c r="F23" s="265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264"/>
      <c r="AI23" s="177"/>
      <c r="AJ23" s="177"/>
      <c r="AK23" s="177"/>
      <c r="AL23" s="177"/>
      <c r="AM23" s="177"/>
      <c r="AN23" s="177"/>
      <c r="AO23" s="177"/>
      <c r="AP23" s="177"/>
      <c r="AQ23" s="177"/>
      <c r="AR23" s="167"/>
      <c r="AS23" s="167"/>
      <c r="AT23" s="167"/>
      <c r="AU23" s="167"/>
      <c r="AV23" s="167"/>
      <c r="AW23" s="167"/>
      <c r="AX23" s="167"/>
      <c r="AY23" s="167"/>
      <c r="AZ23" s="167"/>
      <c r="BA23" s="23"/>
      <c r="BB23" s="27"/>
    </row>
    <row r="24" spans="1:54" s="8" customFormat="1" ht="21.75" customHeight="1">
      <c r="A24" s="294" t="s">
        <v>244</v>
      </c>
      <c r="B24" s="295"/>
      <c r="C24" s="23"/>
      <c r="D24" s="23"/>
      <c r="E24" s="263"/>
      <c r="F24" s="263"/>
      <c r="G24" s="264"/>
      <c r="H24" s="264"/>
      <c r="I24" s="264"/>
      <c r="J24" s="264"/>
      <c r="K24" s="264"/>
      <c r="L24" s="264"/>
      <c r="M24" s="177"/>
      <c r="N24" s="177"/>
      <c r="O24" s="180"/>
      <c r="P24" s="180"/>
      <c r="Q24" s="180"/>
      <c r="R24" s="180"/>
      <c r="S24" s="180"/>
      <c r="T24" s="180"/>
      <c r="U24" s="180"/>
      <c r="V24" s="180"/>
      <c r="W24" s="180"/>
      <c r="X24" s="177"/>
      <c r="Y24" s="177"/>
      <c r="Z24" s="177"/>
      <c r="AA24" s="177"/>
      <c r="AB24" s="265"/>
      <c r="AC24" s="265"/>
      <c r="AD24" s="265"/>
      <c r="AE24" s="265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265"/>
      <c r="AS24" s="265"/>
      <c r="AT24" s="180"/>
      <c r="AU24" s="180"/>
      <c r="AV24" s="180"/>
      <c r="AW24" s="180"/>
      <c r="AX24" s="180"/>
      <c r="AY24" s="180"/>
      <c r="AZ24" s="180"/>
      <c r="BA24" s="23"/>
      <c r="BB24" s="27"/>
    </row>
    <row r="25" spans="1:54" s="8" customFormat="1" ht="21.75" customHeight="1">
      <c r="A25" s="294" t="s">
        <v>79</v>
      </c>
      <c r="B25" s="295"/>
      <c r="C25" s="157"/>
      <c r="D25" s="16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266"/>
      <c r="S25" s="266"/>
      <c r="T25" s="266"/>
      <c r="U25" s="266"/>
      <c r="V25" s="266"/>
      <c r="W25" s="177"/>
      <c r="X25" s="177"/>
      <c r="Y25" s="177"/>
      <c r="Z25" s="177"/>
      <c r="AA25" s="177"/>
      <c r="AB25" s="177"/>
      <c r="AC25" s="177"/>
      <c r="AD25" s="177"/>
      <c r="AE25" s="177"/>
      <c r="AF25" s="266"/>
      <c r="AG25" s="177"/>
      <c r="AH25" s="177"/>
      <c r="AI25" s="266"/>
      <c r="AJ25" s="177"/>
      <c r="AK25" s="177"/>
      <c r="AL25" s="266"/>
      <c r="AM25" s="177"/>
      <c r="AN25" s="266"/>
      <c r="AO25" s="177"/>
      <c r="AP25" s="177"/>
      <c r="AQ25" s="177"/>
      <c r="AR25" s="177"/>
      <c r="AS25" s="177"/>
      <c r="AT25" s="177"/>
      <c r="AU25" s="266"/>
      <c r="AV25" s="177"/>
      <c r="AW25" s="177"/>
      <c r="AX25" s="177"/>
      <c r="AY25" s="177"/>
      <c r="AZ25" s="177"/>
      <c r="BA25" s="23"/>
      <c r="BB25" s="27"/>
    </row>
    <row r="26" spans="1:54" s="8" customFormat="1" ht="21.75" customHeight="1">
      <c r="A26" s="294" t="s">
        <v>87</v>
      </c>
      <c r="B26" s="295"/>
      <c r="C26" s="157"/>
      <c r="D26" s="167"/>
      <c r="E26" s="180"/>
      <c r="F26" s="180"/>
      <c r="G26" s="180"/>
      <c r="H26" s="180"/>
      <c r="I26" s="180"/>
      <c r="J26" s="180"/>
      <c r="K26" s="265"/>
      <c r="L26" s="265"/>
      <c r="M26" s="265"/>
      <c r="N26" s="265"/>
      <c r="O26" s="177"/>
      <c r="P26" s="177"/>
      <c r="Q26" s="177"/>
      <c r="R26" s="177"/>
      <c r="S26" s="177"/>
      <c r="T26" s="177"/>
      <c r="U26" s="177"/>
      <c r="V26" s="177"/>
      <c r="W26" s="180"/>
      <c r="X26" s="180"/>
      <c r="Y26" s="180"/>
      <c r="Z26" s="180"/>
      <c r="AA26" s="180"/>
      <c r="AB26" s="265"/>
      <c r="AC26" s="265"/>
      <c r="AD26" s="265"/>
      <c r="AE26" s="265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180"/>
      <c r="AS26" s="180"/>
      <c r="AT26" s="180"/>
      <c r="AU26" s="180"/>
      <c r="AV26" s="180"/>
      <c r="AW26" s="267"/>
      <c r="AX26" s="267"/>
      <c r="AY26" s="267"/>
      <c r="AZ26" s="267"/>
      <c r="BA26" s="23"/>
      <c r="BB26" s="27"/>
    </row>
    <row r="27" spans="1:54" s="8" customFormat="1" ht="21.75" customHeight="1">
      <c r="A27" s="294" t="s">
        <v>245</v>
      </c>
      <c r="B27" s="295"/>
      <c r="C27" s="157"/>
      <c r="D27" s="167"/>
      <c r="E27" s="177"/>
      <c r="F27" s="177"/>
      <c r="G27" s="265"/>
      <c r="H27" s="265"/>
      <c r="I27" s="265"/>
      <c r="J27" s="265"/>
      <c r="K27" s="265"/>
      <c r="L27" s="265"/>
      <c r="M27" s="265"/>
      <c r="N27" s="265"/>
      <c r="O27" s="180"/>
      <c r="P27" s="180"/>
      <c r="Q27" s="180"/>
      <c r="R27" s="180"/>
      <c r="S27" s="180"/>
      <c r="T27" s="180"/>
      <c r="U27" s="180"/>
      <c r="V27" s="180"/>
      <c r="W27" s="180"/>
      <c r="X27" s="265"/>
      <c r="Y27" s="265"/>
      <c r="Z27" s="265"/>
      <c r="AA27" s="265"/>
      <c r="AB27" s="265"/>
      <c r="AC27" s="265"/>
      <c r="AD27" s="265"/>
      <c r="AE27" s="265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23"/>
      <c r="BB27" s="27"/>
    </row>
    <row r="28" spans="1:54" s="8" customFormat="1" ht="21.75" customHeight="1">
      <c r="A28" s="294" t="s">
        <v>246</v>
      </c>
      <c r="B28" s="295"/>
      <c r="C28" s="23"/>
      <c r="D28" s="23"/>
      <c r="E28" s="264"/>
      <c r="F28" s="264"/>
      <c r="G28" s="211"/>
      <c r="H28" s="211"/>
      <c r="I28" s="265"/>
      <c r="J28" s="265"/>
      <c r="K28" s="265"/>
      <c r="L28" s="265"/>
      <c r="M28" s="265"/>
      <c r="N28" s="265"/>
      <c r="O28" s="180"/>
      <c r="P28" s="180"/>
      <c r="Q28" s="180"/>
      <c r="R28" s="180"/>
      <c r="S28" s="180"/>
      <c r="T28" s="180"/>
      <c r="U28" s="180"/>
      <c r="V28" s="180"/>
      <c r="W28" s="180"/>
      <c r="X28" s="265"/>
      <c r="Y28" s="265"/>
      <c r="Z28" s="265"/>
      <c r="AA28" s="265"/>
      <c r="AB28" s="265"/>
      <c r="AC28" s="265"/>
      <c r="AD28" s="265"/>
      <c r="AE28" s="265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23"/>
      <c r="BB28" s="27"/>
    </row>
    <row r="29" spans="1:54" s="8" customFormat="1" ht="21.75" customHeight="1">
      <c r="A29" s="294" t="s">
        <v>247</v>
      </c>
      <c r="B29" s="295"/>
      <c r="C29" s="157"/>
      <c r="D29" s="167"/>
      <c r="E29" s="180"/>
      <c r="F29" s="180"/>
      <c r="G29" s="265"/>
      <c r="H29" s="265"/>
      <c r="I29" s="265"/>
      <c r="J29" s="265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23"/>
      <c r="BB29" s="27"/>
    </row>
    <row r="30" spans="1:54" s="8" customFormat="1" ht="21.75" customHeight="1" thickBot="1">
      <c r="A30" s="311" t="s">
        <v>98</v>
      </c>
      <c r="B30" s="312"/>
      <c r="C30" s="159"/>
      <c r="D30" s="168"/>
      <c r="E30" s="16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68"/>
    </row>
    <row r="31" spans="1:5" ht="33" customHeight="1">
      <c r="A31" s="6" t="s">
        <v>99</v>
      </c>
      <c r="C31" s="7" t="s">
        <v>248</v>
      </c>
      <c r="E31" s="185"/>
    </row>
    <row r="32" spans="1:35" ht="21.75" customHeight="1">
      <c r="A32" s="6" t="s">
        <v>100</v>
      </c>
      <c r="C32" s="183"/>
      <c r="D32" s="86" t="s">
        <v>133</v>
      </c>
      <c r="E32" s="36"/>
      <c r="F32" s="36"/>
      <c r="G32" s="36"/>
      <c r="J32" s="182"/>
      <c r="K32" s="86" t="s">
        <v>134</v>
      </c>
      <c r="L32" s="36"/>
      <c r="R32" s="184"/>
      <c r="S32" s="86" t="s">
        <v>249</v>
      </c>
      <c r="AE32" s="36"/>
      <c r="AF32" s="36"/>
      <c r="AG32" s="36"/>
      <c r="AH32" s="36"/>
      <c r="AI32" s="36"/>
    </row>
    <row r="33" ht="24" customHeight="1" thickBot="1"/>
    <row r="34" spans="1:54" ht="24" customHeight="1">
      <c r="A34" s="269" t="s">
        <v>250</v>
      </c>
      <c r="B34" s="270"/>
      <c r="C34" s="270"/>
      <c r="D34" s="270"/>
      <c r="E34" s="271" t="s">
        <v>251</v>
      </c>
      <c r="F34" s="272"/>
      <c r="G34" s="272"/>
      <c r="H34" s="272"/>
      <c r="I34" s="272"/>
      <c r="J34" s="272"/>
      <c r="K34" s="272" t="s">
        <v>252</v>
      </c>
      <c r="L34" s="272"/>
      <c r="M34" s="272"/>
      <c r="N34" s="272"/>
      <c r="O34" s="272"/>
      <c r="P34" s="272"/>
      <c r="Q34" s="272"/>
      <c r="R34" s="272"/>
      <c r="S34" s="272" t="s">
        <v>253</v>
      </c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 t="s">
        <v>254</v>
      </c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3"/>
    </row>
    <row r="35" spans="1:54" ht="24" customHeight="1">
      <c r="A35" s="274"/>
      <c r="B35" s="275"/>
      <c r="C35" s="275"/>
      <c r="D35" s="275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7"/>
    </row>
    <row r="36" spans="1:54" ht="37.5" customHeight="1" thickBot="1">
      <c r="A36" s="278" t="s">
        <v>255</v>
      </c>
      <c r="B36" s="279"/>
      <c r="C36" s="279"/>
      <c r="D36" s="279"/>
      <c r="E36" s="280" t="s">
        <v>256</v>
      </c>
      <c r="F36" s="281"/>
      <c r="G36" s="281"/>
      <c r="H36" s="281"/>
      <c r="I36" s="281"/>
      <c r="J36" s="281"/>
      <c r="K36" s="281" t="s">
        <v>252</v>
      </c>
      <c r="L36" s="281"/>
      <c r="M36" s="281"/>
      <c r="N36" s="281"/>
      <c r="O36" s="281"/>
      <c r="P36" s="281"/>
      <c r="Q36" s="281"/>
      <c r="R36" s="281"/>
      <c r="S36" s="281" t="s">
        <v>257</v>
      </c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0" t="s">
        <v>258</v>
      </c>
      <c r="AM36" s="281"/>
      <c r="AN36" s="281"/>
      <c r="AO36" s="281"/>
      <c r="AP36" s="281"/>
      <c r="AQ36" s="281"/>
      <c r="AR36" s="281"/>
      <c r="AS36" s="281" t="s">
        <v>259</v>
      </c>
      <c r="AT36" s="281"/>
      <c r="AU36" s="281"/>
      <c r="AV36" s="281"/>
      <c r="AW36" s="281"/>
      <c r="AX36" s="282" t="s">
        <v>260</v>
      </c>
      <c r="AY36" s="281"/>
      <c r="AZ36" s="283" t="s">
        <v>261</v>
      </c>
      <c r="BA36" s="283"/>
      <c r="BB36" s="284"/>
    </row>
  </sheetData>
  <mergeCells count="36">
    <mergeCell ref="C3:F3"/>
    <mergeCell ref="C5:N5"/>
    <mergeCell ref="O5:R5"/>
    <mergeCell ref="S5:V5"/>
    <mergeCell ref="W5:X5"/>
    <mergeCell ref="Y5:AE5"/>
    <mergeCell ref="AF5:AJ5"/>
    <mergeCell ref="AK5:AQ5"/>
    <mergeCell ref="AR5:AT5"/>
    <mergeCell ref="AU5:AZ5"/>
    <mergeCell ref="BA5:BB5"/>
    <mergeCell ref="D6:F6"/>
    <mergeCell ref="G6:J6"/>
    <mergeCell ref="K6:N6"/>
    <mergeCell ref="O6:R6"/>
    <mergeCell ref="S6:V6"/>
    <mergeCell ref="W6:AE6"/>
    <mergeCell ref="AF6:AJ6"/>
    <mergeCell ref="AK6:AQ6"/>
    <mergeCell ref="AR6:AT6"/>
    <mergeCell ref="AU6:AZ6"/>
    <mergeCell ref="BA6:BB6"/>
    <mergeCell ref="R7:V7"/>
    <mergeCell ref="AF7:AO7"/>
    <mergeCell ref="AT7:AZ7"/>
    <mergeCell ref="A10:B10"/>
    <mergeCell ref="A21:B21"/>
    <mergeCell ref="A22:B22"/>
    <mergeCell ref="A23:B23"/>
    <mergeCell ref="A24:B24"/>
    <mergeCell ref="A29:B29"/>
    <mergeCell ref="A30:B30"/>
    <mergeCell ref="A25:B25"/>
    <mergeCell ref="A26:B26"/>
    <mergeCell ref="A27:B27"/>
    <mergeCell ref="A28:B28"/>
  </mergeCells>
  <printOptions/>
  <pageMargins left="0.75" right="0.75" top="1" bottom="1" header="0.4921259845" footer="0.4921259845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3!L1+1</f>
        <v>38370</v>
      </c>
      <c r="K1" s="217" t="s">
        <v>94</v>
      </c>
      <c r="L1" s="218">
        <f>J1+6</f>
        <v>38376</v>
      </c>
      <c r="M1" s="215" t="s">
        <v>63</v>
      </c>
      <c r="N1" s="215"/>
      <c r="O1" s="360"/>
      <c r="P1" s="361"/>
    </row>
    <row r="2" spans="1:13" ht="12.75">
      <c r="A2" s="348">
        <v>4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38370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38371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38372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38373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38374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38375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38376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v>5</v>
      </c>
      <c r="E1" s="354"/>
      <c r="F1" s="354"/>
      <c r="G1" s="354"/>
      <c r="H1" s="215"/>
      <c r="I1" s="217" t="s">
        <v>95</v>
      </c>
      <c r="J1" s="218">
        <f>4!L1+1</f>
        <v>38377</v>
      </c>
      <c r="K1" s="217" t="s">
        <v>94</v>
      </c>
      <c r="L1" s="218">
        <f>J1+6</f>
        <v>38383</v>
      </c>
      <c r="M1" s="215" t="s">
        <v>63</v>
      </c>
      <c r="N1" s="215"/>
      <c r="O1" s="360"/>
      <c r="P1" s="361"/>
    </row>
    <row r="2" spans="1:13" ht="12.75">
      <c r="A2" s="348">
        <v>5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38377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38378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38379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38380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38381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38382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38383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v>6</v>
      </c>
      <c r="E1" s="354"/>
      <c r="F1" s="354"/>
      <c r="G1" s="354"/>
      <c r="H1" s="215"/>
      <c r="I1" s="217" t="s">
        <v>95</v>
      </c>
      <c r="J1" s="218">
        <f>5!L1+1</f>
        <v>38384</v>
      </c>
      <c r="K1" s="217" t="s">
        <v>94</v>
      </c>
      <c r="L1" s="218">
        <f>J1+6</f>
        <v>38390</v>
      </c>
      <c r="M1" s="215" t="s">
        <v>63</v>
      </c>
      <c r="N1" s="215"/>
      <c r="O1" s="360"/>
      <c r="P1" s="361"/>
    </row>
    <row r="2" spans="1:13" ht="12.75">
      <c r="A2" s="348">
        <v>6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38384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38385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38386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38387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38388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38389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38390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6!L1+1</f>
        <v>38391</v>
      </c>
      <c r="K1" s="217" t="s">
        <v>94</v>
      </c>
      <c r="L1" s="218">
        <f>J1+6</f>
        <v>38397</v>
      </c>
      <c r="M1" s="215" t="s">
        <v>63</v>
      </c>
      <c r="N1" s="215"/>
      <c r="O1" s="360"/>
      <c r="P1" s="361"/>
    </row>
    <row r="2" spans="1:13" ht="12.75">
      <c r="A2" s="348">
        <v>7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38391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38392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38393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38394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38395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38396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38397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7!L1+1</f>
        <v>38398</v>
      </c>
      <c r="K1" s="217" t="s">
        <v>94</v>
      </c>
      <c r="L1" s="218">
        <f>J1+6</f>
        <v>38404</v>
      </c>
      <c r="M1" s="215" t="s">
        <v>63</v>
      </c>
      <c r="N1" s="215"/>
      <c r="O1" s="360"/>
      <c r="P1" s="361"/>
    </row>
    <row r="2" spans="1:13" ht="12.75">
      <c r="A2" s="348">
        <v>8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38398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38399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38400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38401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38402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38403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38404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8!L1+1</f>
        <v>38405</v>
      </c>
      <c r="K1" s="217" t="s">
        <v>94</v>
      </c>
      <c r="L1" s="218">
        <f>J1+6</f>
        <v>38411</v>
      </c>
      <c r="M1" s="215" t="s">
        <v>63</v>
      </c>
      <c r="N1" s="215"/>
      <c r="O1" s="360"/>
      <c r="P1" s="361"/>
    </row>
    <row r="2" spans="1:13" ht="12.75">
      <c r="A2" s="348">
        <v>9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38405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38406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38407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38408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38409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38410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38411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9!L1+1</f>
        <v>38412</v>
      </c>
      <c r="K1" s="217" t="s">
        <v>94</v>
      </c>
      <c r="L1" s="218">
        <f>J1+6</f>
        <v>38418</v>
      </c>
      <c r="M1" s="215" t="s">
        <v>63</v>
      </c>
      <c r="N1" s="215"/>
      <c r="O1" s="360"/>
      <c r="P1" s="361"/>
    </row>
    <row r="2" spans="1:13" ht="12.75">
      <c r="A2" s="348">
        <v>10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38412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38413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38414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38415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38416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38417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38418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v>6</v>
      </c>
      <c r="E1" s="354"/>
      <c r="F1" s="354"/>
      <c r="G1" s="354"/>
      <c r="H1" s="215"/>
      <c r="I1" s="217" t="s">
        <v>95</v>
      </c>
      <c r="J1" s="218">
        <f>'10'!L1+1</f>
        <v>38419</v>
      </c>
      <c r="K1" s="217" t="s">
        <v>94</v>
      </c>
      <c r="L1" s="218">
        <f>J1+6</f>
        <v>38425</v>
      </c>
      <c r="M1" s="215" t="s">
        <v>63</v>
      </c>
      <c r="N1" s="215"/>
      <c r="O1" s="360"/>
      <c r="P1" s="361"/>
    </row>
    <row r="2" spans="1:13" ht="12.75">
      <c r="A2" s="348">
        <v>11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38419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38420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38421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38422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38423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38424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38425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'11'!L1+1</f>
        <v>38426</v>
      </c>
      <c r="K1" s="217" t="s">
        <v>94</v>
      </c>
      <c r="L1" s="218">
        <f>J1+6</f>
        <v>38432</v>
      </c>
      <c r="M1" s="215" t="s">
        <v>63</v>
      </c>
      <c r="N1" s="215"/>
      <c r="O1" s="360"/>
      <c r="P1" s="361"/>
    </row>
    <row r="2" spans="1:13" ht="12.75">
      <c r="A2" s="348">
        <v>12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38426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38427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38428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38429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38430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38431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38432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'12'!L1+1</f>
        <v>38433</v>
      </c>
      <c r="K1" s="217" t="s">
        <v>94</v>
      </c>
      <c r="L1" s="218">
        <f>J1+6</f>
        <v>38439</v>
      </c>
      <c r="M1" s="215" t="s">
        <v>63</v>
      </c>
      <c r="N1" s="215"/>
      <c r="O1" s="360"/>
      <c r="P1" s="361"/>
    </row>
    <row r="2" spans="1:13" ht="12.75">
      <c r="A2" s="348">
        <v>13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38433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38434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38435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38436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38437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38438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38439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BM195"/>
  <sheetViews>
    <sheetView zoomScale="40" zoomScaleNormal="40" zoomScaleSheetLayoutView="40" workbookViewId="0" topLeftCell="A1">
      <selection activeCell="A35" sqref="A35"/>
    </sheetView>
  </sheetViews>
  <sheetFormatPr defaultColWidth="11.00390625" defaultRowHeight="12.75"/>
  <cols>
    <col min="1" max="1" width="52.25390625" style="494" customWidth="1"/>
    <col min="2" max="53" width="5.875" style="369" customWidth="1"/>
    <col min="54" max="60" width="5.375" style="369" customWidth="1"/>
    <col min="61" max="16384" width="11.375" style="369" customWidth="1"/>
  </cols>
  <sheetData>
    <row r="1" spans="1:53" ht="35.25" customHeight="1" thickBot="1" thickTop="1">
      <c r="A1" s="365" t="s">
        <v>264</v>
      </c>
      <c r="B1" s="366" t="s">
        <v>124</v>
      </c>
      <c r="C1" s="366"/>
      <c r="D1" s="367" t="s">
        <v>2</v>
      </c>
      <c r="E1" s="367"/>
      <c r="F1" s="367"/>
      <c r="G1" s="367"/>
      <c r="H1" s="367"/>
      <c r="I1" s="367" t="s">
        <v>3</v>
      </c>
      <c r="J1" s="367"/>
      <c r="K1" s="367"/>
      <c r="L1" s="367"/>
      <c r="M1" s="367" t="s">
        <v>4</v>
      </c>
      <c r="N1" s="367"/>
      <c r="O1" s="367"/>
      <c r="P1" s="367"/>
      <c r="Q1" s="367" t="s">
        <v>5</v>
      </c>
      <c r="R1" s="367"/>
      <c r="S1" s="367"/>
      <c r="T1" s="367"/>
      <c r="U1" s="367" t="s">
        <v>6</v>
      </c>
      <c r="V1" s="367"/>
      <c r="W1" s="367"/>
      <c r="X1" s="367"/>
      <c r="Y1" s="367"/>
      <c r="Z1" s="367" t="s">
        <v>7</v>
      </c>
      <c r="AA1" s="367"/>
      <c r="AB1" s="367"/>
      <c r="AC1" s="367"/>
      <c r="AD1" s="367" t="s">
        <v>8</v>
      </c>
      <c r="AE1" s="367"/>
      <c r="AF1" s="367"/>
      <c r="AG1" s="367"/>
      <c r="AH1" s="367"/>
      <c r="AI1" s="367" t="s">
        <v>9</v>
      </c>
      <c r="AJ1" s="367"/>
      <c r="AK1" s="367"/>
      <c r="AL1" s="367"/>
      <c r="AM1" s="367" t="s">
        <v>10</v>
      </c>
      <c r="AN1" s="367"/>
      <c r="AO1" s="367"/>
      <c r="AP1" s="367"/>
      <c r="AQ1" s="367" t="s">
        <v>11</v>
      </c>
      <c r="AR1" s="367"/>
      <c r="AS1" s="367"/>
      <c r="AT1" s="367"/>
      <c r="AU1" s="367"/>
      <c r="AV1" s="367" t="s">
        <v>12</v>
      </c>
      <c r="AW1" s="367"/>
      <c r="AX1" s="367"/>
      <c r="AY1" s="367"/>
      <c r="AZ1" s="367" t="s">
        <v>124</v>
      </c>
      <c r="BA1" s="368"/>
    </row>
    <row r="2" spans="1:53" ht="35.25" customHeight="1" thickBot="1">
      <c r="A2" s="370" t="s">
        <v>13</v>
      </c>
      <c r="B2" s="371">
        <v>42</v>
      </c>
      <c r="C2" s="372">
        <v>43</v>
      </c>
      <c r="D2" s="373">
        <v>44</v>
      </c>
      <c r="E2" s="371">
        <v>45</v>
      </c>
      <c r="F2" s="371">
        <v>46</v>
      </c>
      <c r="G2" s="374">
        <v>47</v>
      </c>
      <c r="H2" s="373">
        <v>48</v>
      </c>
      <c r="I2" s="371">
        <v>49</v>
      </c>
      <c r="J2" s="371">
        <v>50</v>
      </c>
      <c r="K2" s="374">
        <v>51</v>
      </c>
      <c r="L2" s="373">
        <v>52</v>
      </c>
      <c r="M2" s="371">
        <v>1</v>
      </c>
      <c r="N2" s="371">
        <v>2</v>
      </c>
      <c r="O2" s="374">
        <v>3</v>
      </c>
      <c r="P2" s="373">
        <v>4</v>
      </c>
      <c r="Q2" s="371">
        <v>5</v>
      </c>
      <c r="R2" s="371">
        <v>6</v>
      </c>
      <c r="S2" s="374">
        <v>7</v>
      </c>
      <c r="T2" s="373">
        <v>8</v>
      </c>
      <c r="U2" s="371">
        <v>9</v>
      </c>
      <c r="V2" s="371">
        <v>10</v>
      </c>
      <c r="W2" s="374">
        <v>11</v>
      </c>
      <c r="X2" s="373">
        <v>12</v>
      </c>
      <c r="Y2" s="371">
        <v>13</v>
      </c>
      <c r="Z2" s="374">
        <v>14</v>
      </c>
      <c r="AA2" s="373">
        <v>15</v>
      </c>
      <c r="AB2" s="371">
        <v>16</v>
      </c>
      <c r="AC2" s="374">
        <v>17</v>
      </c>
      <c r="AD2" s="373">
        <v>18</v>
      </c>
      <c r="AE2" s="371">
        <v>19</v>
      </c>
      <c r="AF2" s="374">
        <v>20</v>
      </c>
      <c r="AG2" s="373">
        <v>21</v>
      </c>
      <c r="AH2" s="371">
        <v>22</v>
      </c>
      <c r="AI2" s="371">
        <v>23</v>
      </c>
      <c r="AJ2" s="374">
        <v>24</v>
      </c>
      <c r="AK2" s="373">
        <v>25</v>
      </c>
      <c r="AL2" s="371">
        <v>26</v>
      </c>
      <c r="AM2" s="371">
        <v>27</v>
      </c>
      <c r="AN2" s="371">
        <v>28</v>
      </c>
      <c r="AO2" s="374">
        <v>29</v>
      </c>
      <c r="AP2" s="373">
        <v>30</v>
      </c>
      <c r="AQ2" s="371">
        <v>31</v>
      </c>
      <c r="AR2" s="371">
        <v>32</v>
      </c>
      <c r="AS2" s="374">
        <v>33</v>
      </c>
      <c r="AT2" s="373">
        <v>34</v>
      </c>
      <c r="AU2" s="371">
        <v>35</v>
      </c>
      <c r="AV2" s="371">
        <v>36</v>
      </c>
      <c r="AW2" s="374">
        <v>37</v>
      </c>
      <c r="AX2" s="373">
        <v>38</v>
      </c>
      <c r="AY2" s="371">
        <v>39</v>
      </c>
      <c r="AZ2" s="371">
        <v>40</v>
      </c>
      <c r="BA2" s="375">
        <v>41</v>
      </c>
    </row>
    <row r="3" spans="1:53" ht="35.25" customHeight="1" thickTop="1">
      <c r="A3" s="376" t="s">
        <v>265</v>
      </c>
      <c r="B3" s="377"/>
      <c r="C3" s="377"/>
      <c r="D3" s="495" t="s">
        <v>266</v>
      </c>
      <c r="E3" s="496"/>
      <c r="F3" s="496"/>
      <c r="G3" s="497"/>
      <c r="H3" s="495" t="s">
        <v>267</v>
      </c>
      <c r="I3" s="496"/>
      <c r="J3" s="496"/>
      <c r="K3" s="497"/>
      <c r="L3" s="495" t="s">
        <v>18</v>
      </c>
      <c r="M3" s="496"/>
      <c r="N3" s="496"/>
      <c r="O3" s="497"/>
      <c r="P3" s="495" t="s">
        <v>268</v>
      </c>
      <c r="Q3" s="496"/>
      <c r="R3" s="496"/>
      <c r="S3" s="497"/>
      <c r="T3" s="495" t="s">
        <v>269</v>
      </c>
      <c r="U3" s="496"/>
      <c r="V3" s="496"/>
      <c r="W3" s="497"/>
      <c r="X3" s="495" t="s">
        <v>270</v>
      </c>
      <c r="Y3" s="496"/>
      <c r="Z3" s="496"/>
      <c r="AA3" s="496"/>
      <c r="AB3" s="496"/>
      <c r="AC3" s="496"/>
      <c r="AD3" s="496"/>
      <c r="AE3" s="496"/>
      <c r="AF3" s="497"/>
      <c r="AG3" s="495" t="s">
        <v>271</v>
      </c>
      <c r="AH3" s="496"/>
      <c r="AI3" s="496"/>
      <c r="AJ3" s="497"/>
      <c r="AK3" s="495" t="s">
        <v>272</v>
      </c>
      <c r="AL3" s="496"/>
      <c r="AM3" s="496"/>
      <c r="AN3" s="496"/>
      <c r="AO3" s="497"/>
      <c r="AP3" s="495" t="s">
        <v>273</v>
      </c>
      <c r="AQ3" s="496"/>
      <c r="AR3" s="496"/>
      <c r="AS3" s="497"/>
      <c r="AT3" s="495" t="s">
        <v>274</v>
      </c>
      <c r="AU3" s="496"/>
      <c r="AV3" s="496"/>
      <c r="AW3" s="497"/>
      <c r="AX3" s="495" t="s">
        <v>275</v>
      </c>
      <c r="AY3" s="496"/>
      <c r="AZ3" s="496"/>
      <c r="BA3" s="498"/>
    </row>
    <row r="4" spans="1:53" ht="35.25" customHeight="1" thickBot="1">
      <c r="A4" s="378" t="s">
        <v>276</v>
      </c>
      <c r="B4" s="379"/>
      <c r="C4" s="379"/>
      <c r="D4" s="380" t="s">
        <v>277</v>
      </c>
      <c r="E4" s="381"/>
      <c r="F4" s="381"/>
      <c r="G4" s="382"/>
      <c r="H4" s="380" t="s">
        <v>277</v>
      </c>
      <c r="I4" s="381"/>
      <c r="J4" s="381"/>
      <c r="K4" s="382"/>
      <c r="L4" s="380" t="s">
        <v>278</v>
      </c>
      <c r="M4" s="381"/>
      <c r="N4" s="381"/>
      <c r="O4" s="382"/>
      <c r="P4" s="380" t="s">
        <v>279</v>
      </c>
      <c r="Q4" s="381"/>
      <c r="R4" s="381"/>
      <c r="S4" s="382"/>
      <c r="T4" s="380" t="s">
        <v>277</v>
      </c>
      <c r="U4" s="381"/>
      <c r="V4" s="381"/>
      <c r="W4" s="382"/>
      <c r="X4" s="383" t="s">
        <v>278</v>
      </c>
      <c r="Y4" s="384"/>
      <c r="Z4" s="384"/>
      <c r="AA4" s="384"/>
      <c r="AB4" s="384"/>
      <c r="AC4" s="384"/>
      <c r="AD4" s="384"/>
      <c r="AE4" s="384"/>
      <c r="AF4" s="385"/>
      <c r="AG4" s="383" t="s">
        <v>279</v>
      </c>
      <c r="AH4" s="384"/>
      <c r="AI4" s="384"/>
      <c r="AJ4" s="384"/>
      <c r="AK4" s="384"/>
      <c r="AL4" s="384"/>
      <c r="AM4" s="384"/>
      <c r="AN4" s="384"/>
      <c r="AO4" s="385"/>
      <c r="AP4" s="383" t="s">
        <v>278</v>
      </c>
      <c r="AQ4" s="384"/>
      <c r="AR4" s="384"/>
      <c r="AS4" s="385"/>
      <c r="AT4" s="383" t="s">
        <v>279</v>
      </c>
      <c r="AU4" s="384"/>
      <c r="AV4" s="384"/>
      <c r="AW4" s="385"/>
      <c r="AX4" s="383" t="s">
        <v>280</v>
      </c>
      <c r="AY4" s="384"/>
      <c r="AZ4" s="384"/>
      <c r="BA4" s="386"/>
    </row>
    <row r="5" spans="1:53" ht="35.25" customHeight="1" thickTop="1">
      <c r="A5" s="387" t="s">
        <v>281</v>
      </c>
      <c r="B5" s="388" t="s">
        <v>282</v>
      </c>
      <c r="C5" s="389" t="s">
        <v>283</v>
      </c>
      <c r="D5" s="390" t="s">
        <v>284</v>
      </c>
      <c r="E5" s="388" t="s">
        <v>285</v>
      </c>
      <c r="F5" s="388" t="s">
        <v>286</v>
      </c>
      <c r="G5" s="391" t="s">
        <v>283</v>
      </c>
      <c r="H5" s="390" t="s">
        <v>284</v>
      </c>
      <c r="I5" s="388" t="s">
        <v>285</v>
      </c>
      <c r="J5" s="388" t="s">
        <v>286</v>
      </c>
      <c r="K5" s="391" t="s">
        <v>283</v>
      </c>
      <c r="L5" s="390" t="s">
        <v>284</v>
      </c>
      <c r="M5" s="388" t="s">
        <v>285</v>
      </c>
      <c r="N5" s="388" t="s">
        <v>286</v>
      </c>
      <c r="O5" s="391" t="s">
        <v>283</v>
      </c>
      <c r="P5" s="390" t="s">
        <v>284</v>
      </c>
      <c r="Q5" s="388" t="s">
        <v>285</v>
      </c>
      <c r="R5" s="388" t="s">
        <v>286</v>
      </c>
      <c r="S5" s="391" t="s">
        <v>283</v>
      </c>
      <c r="T5" s="390" t="s">
        <v>284</v>
      </c>
      <c r="U5" s="388" t="s">
        <v>285</v>
      </c>
      <c r="V5" s="388" t="s">
        <v>286</v>
      </c>
      <c r="W5" s="391" t="s">
        <v>283</v>
      </c>
      <c r="X5" s="390" t="s">
        <v>286</v>
      </c>
      <c r="Y5" s="388" t="s">
        <v>285</v>
      </c>
      <c r="Z5" s="391" t="s">
        <v>283</v>
      </c>
      <c r="AA5" s="390" t="s">
        <v>286</v>
      </c>
      <c r="AB5" s="388" t="s">
        <v>285</v>
      </c>
      <c r="AC5" s="391" t="s">
        <v>283</v>
      </c>
      <c r="AD5" s="388" t="s">
        <v>286</v>
      </c>
      <c r="AE5" s="388" t="s">
        <v>285</v>
      </c>
      <c r="AF5" s="391" t="s">
        <v>283</v>
      </c>
      <c r="AG5" s="390" t="s">
        <v>284</v>
      </c>
      <c r="AH5" s="388" t="s">
        <v>285</v>
      </c>
      <c r="AI5" s="388" t="s">
        <v>284</v>
      </c>
      <c r="AJ5" s="391" t="s">
        <v>283</v>
      </c>
      <c r="AK5" s="390" t="s">
        <v>284</v>
      </c>
      <c r="AL5" s="388" t="s">
        <v>285</v>
      </c>
      <c r="AM5" s="388" t="s">
        <v>286</v>
      </c>
      <c r="AN5" s="388" t="s">
        <v>284</v>
      </c>
      <c r="AO5" s="391" t="s">
        <v>283</v>
      </c>
      <c r="AP5" s="390" t="s">
        <v>284</v>
      </c>
      <c r="AQ5" s="388" t="s">
        <v>285</v>
      </c>
      <c r="AR5" s="388" t="s">
        <v>286</v>
      </c>
      <c r="AS5" s="391" t="s">
        <v>283</v>
      </c>
      <c r="AT5" s="390" t="s">
        <v>284</v>
      </c>
      <c r="AU5" s="388" t="s">
        <v>285</v>
      </c>
      <c r="AV5" s="388" t="s">
        <v>286</v>
      </c>
      <c r="AW5" s="391" t="s">
        <v>283</v>
      </c>
      <c r="AX5" s="390"/>
      <c r="AY5" s="388"/>
      <c r="AZ5" s="388"/>
      <c r="BA5" s="392"/>
    </row>
    <row r="6" spans="1:53" ht="35.25" customHeight="1">
      <c r="A6" s="393" t="s">
        <v>22</v>
      </c>
      <c r="B6" s="394">
        <v>3</v>
      </c>
      <c r="C6" s="395">
        <v>4</v>
      </c>
      <c r="D6" s="396">
        <v>5</v>
      </c>
      <c r="E6" s="394">
        <v>5</v>
      </c>
      <c r="F6" s="394">
        <v>5</v>
      </c>
      <c r="G6" s="397">
        <v>4</v>
      </c>
      <c r="H6" s="396">
        <v>5</v>
      </c>
      <c r="I6" s="394">
        <v>5</v>
      </c>
      <c r="J6" s="394">
        <v>6</v>
      </c>
      <c r="K6" s="397">
        <v>4</v>
      </c>
      <c r="L6" s="396">
        <v>3</v>
      </c>
      <c r="M6" s="394">
        <v>4</v>
      </c>
      <c r="N6" s="394">
        <v>5</v>
      </c>
      <c r="O6" s="397">
        <v>4</v>
      </c>
      <c r="P6" s="396">
        <v>5</v>
      </c>
      <c r="Q6" s="394">
        <v>5</v>
      </c>
      <c r="R6" s="394">
        <v>5</v>
      </c>
      <c r="S6" s="397">
        <v>4</v>
      </c>
      <c r="T6" s="396">
        <v>5</v>
      </c>
      <c r="U6" s="394">
        <v>5</v>
      </c>
      <c r="V6" s="394">
        <v>5</v>
      </c>
      <c r="W6" s="397">
        <v>4</v>
      </c>
      <c r="X6" s="396">
        <v>5</v>
      </c>
      <c r="Y6" s="394">
        <v>5</v>
      </c>
      <c r="Z6" s="397">
        <v>4</v>
      </c>
      <c r="AA6" s="396">
        <v>5</v>
      </c>
      <c r="AB6" s="394" t="s">
        <v>239</v>
      </c>
      <c r="AC6" s="397">
        <v>3</v>
      </c>
      <c r="AD6" s="394">
        <v>5</v>
      </c>
      <c r="AE6" s="394">
        <v>5</v>
      </c>
      <c r="AF6" s="397">
        <v>4</v>
      </c>
      <c r="AG6" s="396">
        <v>3</v>
      </c>
      <c r="AH6" s="394">
        <v>5</v>
      </c>
      <c r="AI6" s="394">
        <v>4</v>
      </c>
      <c r="AJ6" s="397">
        <v>4</v>
      </c>
      <c r="AK6" s="396">
        <v>4</v>
      </c>
      <c r="AL6" s="394">
        <v>5</v>
      </c>
      <c r="AM6" s="394">
        <v>5</v>
      </c>
      <c r="AN6" s="394">
        <v>4</v>
      </c>
      <c r="AO6" s="397">
        <v>3</v>
      </c>
      <c r="AP6" s="396">
        <v>4</v>
      </c>
      <c r="AQ6" s="394">
        <v>4</v>
      </c>
      <c r="AR6" s="394">
        <v>5</v>
      </c>
      <c r="AS6" s="397">
        <v>3</v>
      </c>
      <c r="AT6" s="396">
        <v>4</v>
      </c>
      <c r="AU6" s="394">
        <v>4</v>
      </c>
      <c r="AV6" s="394">
        <v>5</v>
      </c>
      <c r="AW6" s="397">
        <v>3</v>
      </c>
      <c r="AX6" s="396"/>
      <c r="AY6" s="394"/>
      <c r="AZ6" s="394"/>
      <c r="BA6" s="398"/>
    </row>
    <row r="7" spans="1:53" ht="35.25" customHeight="1" thickBot="1">
      <c r="A7" s="378" t="s">
        <v>287</v>
      </c>
      <c r="B7" s="399">
        <v>8</v>
      </c>
      <c r="C7" s="400">
        <v>10</v>
      </c>
      <c r="D7" s="401">
        <v>12</v>
      </c>
      <c r="E7" s="399">
        <v>12</v>
      </c>
      <c r="F7" s="399">
        <v>12</v>
      </c>
      <c r="G7" s="402">
        <v>10</v>
      </c>
      <c r="H7" s="401">
        <v>12</v>
      </c>
      <c r="I7" s="399">
        <v>12</v>
      </c>
      <c r="J7" s="399">
        <v>15</v>
      </c>
      <c r="K7" s="402">
        <v>10</v>
      </c>
      <c r="L7" s="401">
        <v>8</v>
      </c>
      <c r="M7" s="399">
        <v>10</v>
      </c>
      <c r="N7" s="399">
        <v>12</v>
      </c>
      <c r="O7" s="402">
        <v>10</v>
      </c>
      <c r="P7" s="401">
        <v>12</v>
      </c>
      <c r="Q7" s="399">
        <v>12</v>
      </c>
      <c r="R7" s="399">
        <v>12</v>
      </c>
      <c r="S7" s="402">
        <v>10</v>
      </c>
      <c r="T7" s="401">
        <v>12</v>
      </c>
      <c r="U7" s="399">
        <v>12</v>
      </c>
      <c r="V7" s="399">
        <v>12</v>
      </c>
      <c r="W7" s="402">
        <v>10</v>
      </c>
      <c r="X7" s="401">
        <v>12</v>
      </c>
      <c r="Y7" s="399">
        <v>12</v>
      </c>
      <c r="Z7" s="402">
        <v>10</v>
      </c>
      <c r="AA7" s="403">
        <v>13</v>
      </c>
      <c r="AB7" s="399">
        <v>18</v>
      </c>
      <c r="AC7" s="402">
        <v>8</v>
      </c>
      <c r="AD7" s="399">
        <v>10</v>
      </c>
      <c r="AE7" s="399">
        <v>10</v>
      </c>
      <c r="AF7" s="402">
        <v>8</v>
      </c>
      <c r="AG7" s="401">
        <v>6</v>
      </c>
      <c r="AH7" s="399">
        <v>10</v>
      </c>
      <c r="AI7" s="399">
        <v>8</v>
      </c>
      <c r="AJ7" s="402">
        <v>8</v>
      </c>
      <c r="AK7" s="401">
        <v>8</v>
      </c>
      <c r="AL7" s="399">
        <v>10</v>
      </c>
      <c r="AM7" s="399">
        <v>10</v>
      </c>
      <c r="AN7" s="399">
        <v>8</v>
      </c>
      <c r="AO7" s="402">
        <v>6</v>
      </c>
      <c r="AP7" s="401">
        <v>8</v>
      </c>
      <c r="AQ7" s="399">
        <v>8</v>
      </c>
      <c r="AR7" s="399">
        <v>10</v>
      </c>
      <c r="AS7" s="402">
        <v>6</v>
      </c>
      <c r="AT7" s="401">
        <v>8</v>
      </c>
      <c r="AU7" s="399">
        <v>8</v>
      </c>
      <c r="AV7" s="399">
        <v>10</v>
      </c>
      <c r="AW7" s="402">
        <v>6</v>
      </c>
      <c r="AX7" s="401"/>
      <c r="AY7" s="399"/>
      <c r="AZ7" s="399"/>
      <c r="BA7" s="404"/>
    </row>
    <row r="8" spans="1:53" ht="35.25" customHeight="1" thickTop="1">
      <c r="A8" s="405" t="s">
        <v>288</v>
      </c>
      <c r="B8" s="388"/>
      <c r="C8" s="389"/>
      <c r="D8" s="390"/>
      <c r="E8" s="388"/>
      <c r="F8" s="406"/>
      <c r="G8" s="391"/>
      <c r="H8" s="390"/>
      <c r="I8" s="406"/>
      <c r="J8" s="406"/>
      <c r="K8" s="391"/>
      <c r="L8" s="390"/>
      <c r="M8" s="406"/>
      <c r="N8" s="406"/>
      <c r="O8" s="391"/>
      <c r="P8" s="390"/>
      <c r="Q8" s="388"/>
      <c r="R8" s="388"/>
      <c r="S8" s="391"/>
      <c r="T8" s="390"/>
      <c r="U8" s="406"/>
      <c r="V8" s="406"/>
      <c r="W8" s="391"/>
      <c r="X8" s="390"/>
      <c r="Y8" s="388"/>
      <c r="Z8" s="391"/>
      <c r="AA8" s="406"/>
      <c r="AB8" s="406"/>
      <c r="AC8" s="391"/>
      <c r="AD8" s="388"/>
      <c r="AE8" s="388"/>
      <c r="AF8" s="391"/>
      <c r="AG8" s="390"/>
      <c r="AH8" s="388"/>
      <c r="AI8" s="388"/>
      <c r="AJ8" s="391"/>
      <c r="AK8" s="390"/>
      <c r="AL8" s="388"/>
      <c r="AM8" s="388"/>
      <c r="AN8" s="388"/>
      <c r="AO8" s="391"/>
      <c r="AP8" s="390"/>
      <c r="AQ8" s="388"/>
      <c r="AR8" s="406"/>
      <c r="AS8" s="391"/>
      <c r="AT8" s="390"/>
      <c r="AU8" s="388"/>
      <c r="AV8" s="388"/>
      <c r="AW8" s="391"/>
      <c r="AX8" s="390"/>
      <c r="AY8" s="388"/>
      <c r="AZ8" s="388"/>
      <c r="BA8" s="392"/>
    </row>
    <row r="9" spans="1:53" s="419" customFormat="1" ht="35.25" customHeight="1">
      <c r="A9" s="407" t="s">
        <v>289</v>
      </c>
      <c r="B9" s="394"/>
      <c r="C9" s="395"/>
      <c r="D9" s="396"/>
      <c r="E9" s="408"/>
      <c r="F9" s="408"/>
      <c r="G9" s="397"/>
      <c r="H9" s="409"/>
      <c r="I9" s="408"/>
      <c r="J9" s="408"/>
      <c r="K9" s="410"/>
      <c r="L9" s="409"/>
      <c r="M9" s="408"/>
      <c r="N9" s="408"/>
      <c r="O9" s="397"/>
      <c r="P9" s="396"/>
      <c r="Q9" s="408"/>
      <c r="R9" s="408"/>
      <c r="S9" s="397"/>
      <c r="T9" s="409"/>
      <c r="U9" s="408"/>
      <c r="V9" s="408"/>
      <c r="W9" s="397"/>
      <c r="X9" s="409"/>
      <c r="Y9" s="408"/>
      <c r="Z9" s="397"/>
      <c r="AA9" s="408"/>
      <c r="AB9" s="408"/>
      <c r="AC9" s="397"/>
      <c r="AD9" s="408"/>
      <c r="AE9" s="408"/>
      <c r="AF9" s="397"/>
      <c r="AG9" s="409"/>
      <c r="AH9" s="408"/>
      <c r="AI9" s="408"/>
      <c r="AJ9" s="397"/>
      <c r="AK9" s="396"/>
      <c r="AL9" s="408"/>
      <c r="AM9" s="408"/>
      <c r="AN9" s="394"/>
      <c r="AO9" s="397"/>
      <c r="AP9" s="409"/>
      <c r="AQ9" s="408"/>
      <c r="AR9" s="408"/>
      <c r="AS9" s="397"/>
      <c r="AT9" s="396"/>
      <c r="AU9" s="408"/>
      <c r="AV9" s="408"/>
      <c r="AW9" s="397"/>
      <c r="AX9" s="396"/>
      <c r="AY9" s="394"/>
      <c r="AZ9" s="394"/>
      <c r="BA9" s="398"/>
    </row>
    <row r="10" spans="1:53" s="419" customFormat="1" ht="35.25" customHeight="1" thickBot="1">
      <c r="A10" s="411" t="s">
        <v>290</v>
      </c>
      <c r="B10" s="412"/>
      <c r="C10" s="413"/>
      <c r="D10" s="414"/>
      <c r="E10" s="412"/>
      <c r="F10" s="412"/>
      <c r="G10" s="415"/>
      <c r="H10" s="414"/>
      <c r="I10" s="412"/>
      <c r="J10" s="412"/>
      <c r="K10" s="415"/>
      <c r="L10" s="414"/>
      <c r="M10" s="412"/>
      <c r="N10" s="412"/>
      <c r="O10" s="415"/>
      <c r="P10" s="414"/>
      <c r="Q10" s="412"/>
      <c r="R10" s="412"/>
      <c r="S10" s="415"/>
      <c r="T10" s="414"/>
      <c r="U10" s="412"/>
      <c r="V10" s="412"/>
      <c r="W10" s="415"/>
      <c r="X10" s="414"/>
      <c r="Y10" s="412"/>
      <c r="Z10" s="415"/>
      <c r="AA10" s="412"/>
      <c r="AB10" s="412"/>
      <c r="AC10" s="415"/>
      <c r="AD10" s="412"/>
      <c r="AE10" s="412"/>
      <c r="AF10" s="415"/>
      <c r="AG10" s="414"/>
      <c r="AH10" s="412"/>
      <c r="AI10" s="412"/>
      <c r="AJ10" s="415"/>
      <c r="AK10" s="414"/>
      <c r="AL10" s="412"/>
      <c r="AM10" s="412"/>
      <c r="AN10" s="412"/>
      <c r="AO10" s="415"/>
      <c r="AP10" s="414"/>
      <c r="AQ10" s="412"/>
      <c r="AR10" s="412"/>
      <c r="AS10" s="415"/>
      <c r="AT10" s="414"/>
      <c r="AU10" s="412"/>
      <c r="AV10" s="412"/>
      <c r="AW10" s="415"/>
      <c r="AX10" s="416"/>
      <c r="AY10" s="417"/>
      <c r="AZ10" s="417"/>
      <c r="BA10" s="418"/>
    </row>
    <row r="11" spans="1:53" s="421" customFormat="1" ht="35.25" customHeight="1" thickTop="1">
      <c r="A11" s="420" t="s">
        <v>291</v>
      </c>
      <c r="B11" s="388"/>
      <c r="C11" s="389"/>
      <c r="D11" s="390"/>
      <c r="E11" s="388"/>
      <c r="F11" s="388"/>
      <c r="G11" s="391"/>
      <c r="H11" s="390"/>
      <c r="I11" s="388"/>
      <c r="J11" s="388"/>
      <c r="K11" s="391"/>
      <c r="L11" s="390"/>
      <c r="M11" s="388"/>
      <c r="N11" s="388"/>
      <c r="O11" s="391"/>
      <c r="P11" s="390"/>
      <c r="Q11" s="406"/>
      <c r="R11" s="406"/>
      <c r="S11" s="391"/>
      <c r="T11" s="390"/>
      <c r="U11" s="388"/>
      <c r="V11" s="388"/>
      <c r="W11" s="391"/>
      <c r="X11" s="390"/>
      <c r="Y11" s="406"/>
      <c r="Z11" s="391"/>
      <c r="AA11" s="390"/>
      <c r="AB11" s="388"/>
      <c r="AC11" s="391"/>
      <c r="AD11" s="406"/>
      <c r="AE11" s="406"/>
      <c r="AF11" s="391"/>
      <c r="AG11" s="390"/>
      <c r="AH11" s="406"/>
      <c r="AI11" s="388"/>
      <c r="AJ11" s="391"/>
      <c r="AK11" s="390"/>
      <c r="AL11" s="406"/>
      <c r="AM11" s="406"/>
      <c r="AN11" s="388"/>
      <c r="AO11" s="391"/>
      <c r="AP11" s="390"/>
      <c r="AQ11" s="406"/>
      <c r="AR11" s="388"/>
      <c r="AS11" s="391"/>
      <c r="AT11" s="390"/>
      <c r="AU11" s="406"/>
      <c r="AV11" s="388"/>
      <c r="AW11" s="391"/>
      <c r="AX11" s="390"/>
      <c r="AY11" s="388"/>
      <c r="AZ11" s="388"/>
      <c r="BA11" s="392"/>
    </row>
    <row r="12" spans="1:53" s="419" customFormat="1" ht="35.25" customHeight="1">
      <c r="A12" s="422" t="s">
        <v>292</v>
      </c>
      <c r="B12" s="394"/>
      <c r="C12" s="395"/>
      <c r="D12" s="396"/>
      <c r="E12" s="394"/>
      <c r="F12" s="408"/>
      <c r="G12" s="397"/>
      <c r="H12" s="396"/>
      <c r="I12" s="408"/>
      <c r="J12" s="408"/>
      <c r="K12" s="397"/>
      <c r="L12" s="396"/>
      <c r="M12" s="408"/>
      <c r="N12" s="408"/>
      <c r="O12" s="397"/>
      <c r="P12" s="409"/>
      <c r="Q12" s="408"/>
      <c r="R12" s="408"/>
      <c r="S12" s="410"/>
      <c r="T12" s="396"/>
      <c r="U12" s="408"/>
      <c r="V12" s="408"/>
      <c r="W12" s="397"/>
      <c r="X12" s="409"/>
      <c r="Y12" s="408"/>
      <c r="Z12" s="410"/>
      <c r="AA12" s="409"/>
      <c r="AB12" s="408"/>
      <c r="AC12" s="410"/>
      <c r="AD12" s="408"/>
      <c r="AE12" s="408"/>
      <c r="AF12" s="397"/>
      <c r="AG12" s="409"/>
      <c r="AH12" s="408"/>
      <c r="AI12" s="408"/>
      <c r="AJ12" s="397"/>
      <c r="AK12" s="409"/>
      <c r="AL12" s="408"/>
      <c r="AM12" s="408"/>
      <c r="AN12" s="408"/>
      <c r="AO12" s="397"/>
      <c r="AP12" s="409"/>
      <c r="AQ12" s="408"/>
      <c r="AR12" s="408"/>
      <c r="AS12" s="397"/>
      <c r="AT12" s="409"/>
      <c r="AU12" s="408"/>
      <c r="AV12" s="408"/>
      <c r="AW12" s="397"/>
      <c r="AX12" s="396"/>
      <c r="AY12" s="394"/>
      <c r="AZ12" s="394"/>
      <c r="BA12" s="398"/>
    </row>
    <row r="13" spans="1:53" ht="35.25" customHeight="1" thickBot="1">
      <c r="A13" s="378" t="s">
        <v>293</v>
      </c>
      <c r="B13" s="412"/>
      <c r="C13" s="413"/>
      <c r="D13" s="414"/>
      <c r="E13" s="412"/>
      <c r="F13" s="412"/>
      <c r="G13" s="415"/>
      <c r="H13" s="414"/>
      <c r="I13" s="412"/>
      <c r="J13" s="412"/>
      <c r="K13" s="415"/>
      <c r="L13" s="414"/>
      <c r="M13" s="412"/>
      <c r="N13" s="412"/>
      <c r="O13" s="415"/>
      <c r="P13" s="414"/>
      <c r="Q13" s="412"/>
      <c r="R13" s="412"/>
      <c r="S13" s="415"/>
      <c r="T13" s="414"/>
      <c r="U13" s="412"/>
      <c r="V13" s="412"/>
      <c r="W13" s="415"/>
      <c r="X13" s="414"/>
      <c r="Y13" s="412"/>
      <c r="Z13" s="415"/>
      <c r="AA13" s="414"/>
      <c r="AB13" s="412"/>
      <c r="AC13" s="415"/>
      <c r="AD13" s="412"/>
      <c r="AE13" s="412"/>
      <c r="AF13" s="415"/>
      <c r="AG13" s="414"/>
      <c r="AH13" s="412"/>
      <c r="AI13" s="412"/>
      <c r="AJ13" s="415"/>
      <c r="AK13" s="414"/>
      <c r="AL13" s="412"/>
      <c r="AM13" s="412"/>
      <c r="AN13" s="412"/>
      <c r="AO13" s="415"/>
      <c r="AP13" s="414"/>
      <c r="AQ13" s="412"/>
      <c r="AR13" s="412"/>
      <c r="AS13" s="415"/>
      <c r="AT13" s="414"/>
      <c r="AU13" s="412"/>
      <c r="AV13" s="412"/>
      <c r="AW13" s="415"/>
      <c r="AX13" s="416"/>
      <c r="AY13" s="417"/>
      <c r="AZ13" s="417"/>
      <c r="BA13" s="418"/>
    </row>
    <row r="14" spans="1:53" ht="14.25" thickBot="1" thickTop="1">
      <c r="A14" s="369"/>
      <c r="AY14" s="423"/>
      <c r="AZ14" s="423"/>
      <c r="BA14" s="423"/>
    </row>
    <row r="15" spans="1:53" ht="44.25" customHeight="1" thickBot="1" thickTop="1">
      <c r="A15" s="424" t="s">
        <v>294</v>
      </c>
      <c r="B15" s="425">
        <v>50</v>
      </c>
      <c r="C15" s="426">
        <v>75</v>
      </c>
      <c r="D15" s="427">
        <v>80</v>
      </c>
      <c r="E15" s="425">
        <v>100</v>
      </c>
      <c r="F15" s="425">
        <v>120</v>
      </c>
      <c r="G15" s="428">
        <v>80</v>
      </c>
      <c r="H15" s="427">
        <v>100</v>
      </c>
      <c r="I15" s="425">
        <v>120</v>
      </c>
      <c r="J15" s="425">
        <v>150</v>
      </c>
      <c r="K15" s="428">
        <v>100</v>
      </c>
      <c r="L15" s="429" t="s">
        <v>295</v>
      </c>
      <c r="M15" s="425">
        <v>50</v>
      </c>
      <c r="N15" s="425">
        <v>200</v>
      </c>
      <c r="O15" s="428">
        <v>100</v>
      </c>
      <c r="P15" s="427">
        <v>120</v>
      </c>
      <c r="Q15" s="425">
        <v>150</v>
      </c>
      <c r="R15" s="425">
        <v>150</v>
      </c>
      <c r="S15" s="428">
        <v>80</v>
      </c>
      <c r="T15" s="427">
        <v>100</v>
      </c>
      <c r="U15" s="425">
        <v>120</v>
      </c>
      <c r="V15" s="425">
        <v>150</v>
      </c>
      <c r="W15" s="428">
        <v>50</v>
      </c>
      <c r="X15" s="427">
        <v>100</v>
      </c>
      <c r="Y15" s="425">
        <v>100</v>
      </c>
      <c r="Z15" s="428">
        <v>100</v>
      </c>
      <c r="AA15" s="427">
        <v>120</v>
      </c>
      <c r="AB15" s="425">
        <v>200</v>
      </c>
      <c r="AC15" s="428">
        <v>50</v>
      </c>
      <c r="AD15" s="425">
        <v>120</v>
      </c>
      <c r="AE15" s="425">
        <v>120</v>
      </c>
      <c r="AF15" s="428">
        <v>80</v>
      </c>
      <c r="AG15" s="427">
        <v>100</v>
      </c>
      <c r="AH15" s="425">
        <v>150</v>
      </c>
      <c r="AI15" s="425">
        <v>100</v>
      </c>
      <c r="AJ15" s="428">
        <v>60</v>
      </c>
      <c r="AK15" s="427">
        <v>100</v>
      </c>
      <c r="AL15" s="425">
        <v>120</v>
      </c>
      <c r="AM15" s="425">
        <v>120</v>
      </c>
      <c r="AN15" s="425">
        <v>60</v>
      </c>
      <c r="AO15" s="428">
        <v>40</v>
      </c>
      <c r="AP15" s="427">
        <v>80</v>
      </c>
      <c r="AQ15" s="425">
        <v>60</v>
      </c>
      <c r="AR15" s="425">
        <v>120</v>
      </c>
      <c r="AS15" s="428">
        <v>80</v>
      </c>
      <c r="AT15" s="427">
        <v>60</v>
      </c>
      <c r="AU15" s="425">
        <v>75</v>
      </c>
      <c r="AV15" s="425">
        <v>100</v>
      </c>
      <c r="AW15" s="428">
        <v>20</v>
      </c>
      <c r="AX15" s="430"/>
      <c r="AY15" s="425"/>
      <c r="AZ15" s="425"/>
      <c r="BA15" s="431"/>
    </row>
    <row r="16" spans="1:53" s="421" customFormat="1" ht="44.25" customHeight="1">
      <c r="A16" s="432" t="s">
        <v>296</v>
      </c>
      <c r="B16" s="433">
        <v>10</v>
      </c>
      <c r="C16" s="434">
        <v>25</v>
      </c>
      <c r="D16" s="435">
        <v>30</v>
      </c>
      <c r="E16" s="433">
        <v>40</v>
      </c>
      <c r="F16" s="433">
        <v>60</v>
      </c>
      <c r="G16" s="436">
        <v>20</v>
      </c>
      <c r="H16" s="435">
        <v>10</v>
      </c>
      <c r="I16" s="433">
        <v>20</v>
      </c>
      <c r="J16" s="433">
        <v>30</v>
      </c>
      <c r="K16" s="436">
        <v>10</v>
      </c>
      <c r="L16" s="437" t="s">
        <v>295</v>
      </c>
      <c r="M16" s="438" t="s">
        <v>295</v>
      </c>
      <c r="N16" s="433">
        <v>60</v>
      </c>
      <c r="O16" s="439" t="s">
        <v>295</v>
      </c>
      <c r="P16" s="437" t="s">
        <v>295</v>
      </c>
      <c r="Q16" s="433">
        <v>20</v>
      </c>
      <c r="R16" s="433">
        <v>30</v>
      </c>
      <c r="S16" s="439" t="s">
        <v>295</v>
      </c>
      <c r="T16" s="437" t="s">
        <v>295</v>
      </c>
      <c r="U16" s="438" t="s">
        <v>295</v>
      </c>
      <c r="V16" s="433">
        <v>20</v>
      </c>
      <c r="W16" s="436">
        <v>10</v>
      </c>
      <c r="X16" s="435">
        <v>60</v>
      </c>
      <c r="Y16" s="433">
        <v>40</v>
      </c>
      <c r="Z16" s="436">
        <v>20</v>
      </c>
      <c r="AA16" s="435">
        <v>20</v>
      </c>
      <c r="AB16" s="433">
        <v>50</v>
      </c>
      <c r="AC16" s="439" t="s">
        <v>295</v>
      </c>
      <c r="AD16" s="433">
        <v>70</v>
      </c>
      <c r="AE16" s="433">
        <v>80</v>
      </c>
      <c r="AF16" s="436">
        <v>40</v>
      </c>
      <c r="AG16" s="435">
        <v>80</v>
      </c>
      <c r="AH16" s="433">
        <v>100</v>
      </c>
      <c r="AI16" s="433">
        <v>80</v>
      </c>
      <c r="AJ16" s="436">
        <v>60</v>
      </c>
      <c r="AK16" s="435">
        <v>60</v>
      </c>
      <c r="AL16" s="433">
        <v>50</v>
      </c>
      <c r="AM16" s="433">
        <v>20</v>
      </c>
      <c r="AN16" s="438" t="s">
        <v>295</v>
      </c>
      <c r="AO16" s="436">
        <v>40</v>
      </c>
      <c r="AP16" s="435">
        <v>60</v>
      </c>
      <c r="AQ16" s="433">
        <v>60</v>
      </c>
      <c r="AR16" s="433">
        <v>60</v>
      </c>
      <c r="AS16" s="436">
        <v>60</v>
      </c>
      <c r="AT16" s="435">
        <v>40</v>
      </c>
      <c r="AU16" s="433">
        <v>50</v>
      </c>
      <c r="AV16" s="433">
        <v>80</v>
      </c>
      <c r="AW16" s="436">
        <v>20</v>
      </c>
      <c r="AX16" s="440"/>
      <c r="AY16" s="433"/>
      <c r="AZ16" s="433"/>
      <c r="BA16" s="441"/>
    </row>
    <row r="17" spans="1:53" s="419" customFormat="1" ht="44.25" customHeight="1">
      <c r="A17" s="422" t="s">
        <v>297</v>
      </c>
      <c r="B17" s="442" t="s">
        <v>295</v>
      </c>
      <c r="C17" s="443" t="s">
        <v>295</v>
      </c>
      <c r="D17" s="444" t="s">
        <v>295</v>
      </c>
      <c r="E17" s="442" t="s">
        <v>295</v>
      </c>
      <c r="F17" s="442" t="s">
        <v>295</v>
      </c>
      <c r="G17" s="445" t="s">
        <v>295</v>
      </c>
      <c r="H17" s="446">
        <v>10</v>
      </c>
      <c r="I17" s="447">
        <v>10</v>
      </c>
      <c r="J17" s="447">
        <v>15</v>
      </c>
      <c r="K17" s="448">
        <v>15</v>
      </c>
      <c r="L17" s="444" t="s">
        <v>295</v>
      </c>
      <c r="M17" s="447">
        <v>20</v>
      </c>
      <c r="N17" s="447">
        <v>30</v>
      </c>
      <c r="O17" s="445" t="s">
        <v>295</v>
      </c>
      <c r="P17" s="446">
        <v>30</v>
      </c>
      <c r="Q17" s="447">
        <v>30</v>
      </c>
      <c r="R17" s="447">
        <v>50</v>
      </c>
      <c r="S17" s="445" t="s">
        <v>295</v>
      </c>
      <c r="T17" s="446">
        <v>20</v>
      </c>
      <c r="U17" s="447">
        <v>20</v>
      </c>
      <c r="V17" s="447">
        <v>30</v>
      </c>
      <c r="W17" s="445" t="s">
        <v>295</v>
      </c>
      <c r="X17" s="444" t="s">
        <v>295</v>
      </c>
      <c r="Y17" s="442" t="s">
        <v>295</v>
      </c>
      <c r="Z17" s="448">
        <v>20</v>
      </c>
      <c r="AA17" s="446">
        <v>20</v>
      </c>
      <c r="AB17" s="447">
        <v>50</v>
      </c>
      <c r="AC17" s="448">
        <v>50</v>
      </c>
      <c r="AD17" s="447">
        <v>30</v>
      </c>
      <c r="AE17" s="447">
        <v>20</v>
      </c>
      <c r="AF17" s="448">
        <v>20</v>
      </c>
      <c r="AG17" s="446">
        <v>20</v>
      </c>
      <c r="AH17" s="447">
        <v>20</v>
      </c>
      <c r="AI17" s="447">
        <v>20</v>
      </c>
      <c r="AJ17" s="445" t="s">
        <v>295</v>
      </c>
      <c r="AK17" s="446">
        <v>30</v>
      </c>
      <c r="AL17" s="447">
        <v>60</v>
      </c>
      <c r="AM17" s="447">
        <v>80</v>
      </c>
      <c r="AN17" s="447">
        <v>60</v>
      </c>
      <c r="AO17" s="445" t="s">
        <v>295</v>
      </c>
      <c r="AP17" s="446">
        <v>10</v>
      </c>
      <c r="AQ17" s="442" t="s">
        <v>295</v>
      </c>
      <c r="AR17" s="447">
        <v>20</v>
      </c>
      <c r="AS17" s="445" t="s">
        <v>295</v>
      </c>
      <c r="AT17" s="446">
        <v>20</v>
      </c>
      <c r="AU17" s="447">
        <v>25</v>
      </c>
      <c r="AV17" s="447">
        <v>20</v>
      </c>
      <c r="AW17" s="445" t="s">
        <v>295</v>
      </c>
      <c r="AX17" s="449"/>
      <c r="AY17" s="447"/>
      <c r="AZ17" s="447"/>
      <c r="BA17" s="450"/>
    </row>
    <row r="18" spans="1:53" s="419" customFormat="1" ht="44.25" customHeight="1">
      <c r="A18" s="422" t="s">
        <v>298</v>
      </c>
      <c r="B18" s="442" t="s">
        <v>295</v>
      </c>
      <c r="C18" s="443" t="s">
        <v>295</v>
      </c>
      <c r="D18" s="444" t="s">
        <v>295</v>
      </c>
      <c r="E18" s="442" t="s">
        <v>295</v>
      </c>
      <c r="F18" s="442" t="s">
        <v>295</v>
      </c>
      <c r="G18" s="445" t="s">
        <v>295</v>
      </c>
      <c r="H18" s="446">
        <v>20</v>
      </c>
      <c r="I18" s="447">
        <v>30</v>
      </c>
      <c r="J18" s="447">
        <v>30</v>
      </c>
      <c r="K18" s="448">
        <v>15</v>
      </c>
      <c r="L18" s="444" t="s">
        <v>295</v>
      </c>
      <c r="M18" s="447">
        <v>30</v>
      </c>
      <c r="N18" s="447">
        <v>30</v>
      </c>
      <c r="O18" s="445" t="s">
        <v>295</v>
      </c>
      <c r="P18" s="446">
        <v>40</v>
      </c>
      <c r="Q18" s="447">
        <v>50</v>
      </c>
      <c r="R18" s="447">
        <v>50</v>
      </c>
      <c r="S18" s="448">
        <v>20</v>
      </c>
      <c r="T18" s="446">
        <v>30</v>
      </c>
      <c r="U18" s="447">
        <v>40</v>
      </c>
      <c r="V18" s="447">
        <v>40</v>
      </c>
      <c r="W18" s="445" t="s">
        <v>295</v>
      </c>
      <c r="X18" s="444" t="s">
        <v>295</v>
      </c>
      <c r="Y18" s="442" t="s">
        <v>295</v>
      </c>
      <c r="Z18" s="448">
        <v>20</v>
      </c>
      <c r="AA18" s="446">
        <v>20</v>
      </c>
      <c r="AB18" s="447">
        <v>50</v>
      </c>
      <c r="AC18" s="445" t="s">
        <v>295</v>
      </c>
      <c r="AD18" s="447">
        <v>20</v>
      </c>
      <c r="AE18" s="447">
        <v>20</v>
      </c>
      <c r="AF18" s="448">
        <v>20</v>
      </c>
      <c r="AG18" s="444" t="s">
        <v>295</v>
      </c>
      <c r="AH18" s="447">
        <v>30</v>
      </c>
      <c r="AI18" s="442" t="s">
        <v>295</v>
      </c>
      <c r="AJ18" s="445" t="s">
        <v>295</v>
      </c>
      <c r="AK18" s="446">
        <v>10</v>
      </c>
      <c r="AL18" s="447">
        <v>10</v>
      </c>
      <c r="AM18" s="447">
        <v>20</v>
      </c>
      <c r="AN18" s="442" t="s">
        <v>295</v>
      </c>
      <c r="AO18" s="445" t="s">
        <v>295</v>
      </c>
      <c r="AP18" s="446">
        <v>10</v>
      </c>
      <c r="AQ18" s="442" t="s">
        <v>295</v>
      </c>
      <c r="AR18" s="447">
        <v>40</v>
      </c>
      <c r="AS18" s="448">
        <v>20</v>
      </c>
      <c r="AT18" s="444" t="s">
        <v>295</v>
      </c>
      <c r="AU18" s="442" t="s">
        <v>295</v>
      </c>
      <c r="AV18" s="442" t="s">
        <v>295</v>
      </c>
      <c r="AW18" s="445" t="s">
        <v>295</v>
      </c>
      <c r="AX18" s="449"/>
      <c r="AY18" s="447"/>
      <c r="AZ18" s="447"/>
      <c r="BA18" s="450"/>
    </row>
    <row r="19" spans="1:53" s="419" customFormat="1" ht="44.25" customHeight="1" thickBot="1">
      <c r="A19" s="378" t="s">
        <v>299</v>
      </c>
      <c r="B19" s="451">
        <v>40</v>
      </c>
      <c r="C19" s="452">
        <v>50</v>
      </c>
      <c r="D19" s="451">
        <v>50</v>
      </c>
      <c r="E19" s="453">
        <v>60</v>
      </c>
      <c r="F19" s="453">
        <v>60</v>
      </c>
      <c r="G19" s="454">
        <v>60</v>
      </c>
      <c r="H19" s="451">
        <v>60</v>
      </c>
      <c r="I19" s="453">
        <v>60</v>
      </c>
      <c r="J19" s="453">
        <v>75</v>
      </c>
      <c r="K19" s="454">
        <v>60</v>
      </c>
      <c r="L19" s="455" t="s">
        <v>295</v>
      </c>
      <c r="M19" s="456" t="s">
        <v>295</v>
      </c>
      <c r="N19" s="453">
        <v>80</v>
      </c>
      <c r="O19" s="454">
        <v>100</v>
      </c>
      <c r="P19" s="451">
        <v>50</v>
      </c>
      <c r="Q19" s="453">
        <v>50</v>
      </c>
      <c r="R19" s="453">
        <v>20</v>
      </c>
      <c r="S19" s="454">
        <v>60</v>
      </c>
      <c r="T19" s="451">
        <v>60</v>
      </c>
      <c r="U19" s="453">
        <v>60</v>
      </c>
      <c r="V19" s="453">
        <v>60</v>
      </c>
      <c r="W19" s="454">
        <v>40</v>
      </c>
      <c r="X19" s="451">
        <v>40</v>
      </c>
      <c r="Y19" s="453">
        <v>60</v>
      </c>
      <c r="Z19" s="454">
        <v>40</v>
      </c>
      <c r="AA19" s="451">
        <v>60</v>
      </c>
      <c r="AB19" s="453">
        <v>50</v>
      </c>
      <c r="AC19" s="457" t="s">
        <v>295</v>
      </c>
      <c r="AD19" s="456" t="s">
        <v>295</v>
      </c>
      <c r="AE19" s="456" t="s">
        <v>295</v>
      </c>
      <c r="AF19" s="457" t="s">
        <v>295</v>
      </c>
      <c r="AG19" s="455" t="s">
        <v>295</v>
      </c>
      <c r="AH19" s="456" t="s">
        <v>295</v>
      </c>
      <c r="AI19" s="456" t="s">
        <v>295</v>
      </c>
      <c r="AJ19" s="457" t="s">
        <v>295</v>
      </c>
      <c r="AK19" s="455" t="s">
        <v>295</v>
      </c>
      <c r="AL19" s="456" t="s">
        <v>295</v>
      </c>
      <c r="AM19" s="456" t="s">
        <v>295</v>
      </c>
      <c r="AN19" s="456" t="s">
        <v>295</v>
      </c>
      <c r="AO19" s="457" t="s">
        <v>295</v>
      </c>
      <c r="AP19" s="455" t="s">
        <v>295</v>
      </c>
      <c r="AQ19" s="456" t="s">
        <v>295</v>
      </c>
      <c r="AR19" s="456" t="s">
        <v>295</v>
      </c>
      <c r="AS19" s="457" t="s">
        <v>295</v>
      </c>
      <c r="AT19" s="455" t="s">
        <v>295</v>
      </c>
      <c r="AU19" s="456" t="s">
        <v>295</v>
      </c>
      <c r="AV19" s="456" t="s">
        <v>295</v>
      </c>
      <c r="AW19" s="457" t="s">
        <v>295</v>
      </c>
      <c r="AX19" s="458"/>
      <c r="AY19" s="453"/>
      <c r="AZ19" s="453"/>
      <c r="BA19" s="459"/>
    </row>
    <row r="20" spans="1:53" s="419" customFormat="1" ht="44.25" customHeight="1" thickTop="1">
      <c r="A20" s="432" t="s">
        <v>300</v>
      </c>
      <c r="B20" s="433">
        <v>10</v>
      </c>
      <c r="C20" s="434">
        <v>10</v>
      </c>
      <c r="D20" s="435">
        <v>15</v>
      </c>
      <c r="E20" s="433">
        <v>15</v>
      </c>
      <c r="F20" s="433">
        <v>15</v>
      </c>
      <c r="G20" s="436">
        <v>15</v>
      </c>
      <c r="H20" s="435">
        <v>15</v>
      </c>
      <c r="I20" s="433">
        <v>15</v>
      </c>
      <c r="J20" s="433">
        <v>15</v>
      </c>
      <c r="K20" s="436">
        <v>15</v>
      </c>
      <c r="L20" s="437" t="s">
        <v>295</v>
      </c>
      <c r="M20" s="433">
        <v>20</v>
      </c>
      <c r="N20" s="433">
        <v>20</v>
      </c>
      <c r="O20" s="436">
        <v>20</v>
      </c>
      <c r="P20" s="435">
        <v>30</v>
      </c>
      <c r="Q20" s="433">
        <v>30</v>
      </c>
      <c r="R20" s="433">
        <v>30</v>
      </c>
      <c r="S20" s="436">
        <v>30</v>
      </c>
      <c r="T20" s="435">
        <v>15</v>
      </c>
      <c r="U20" s="433">
        <v>15</v>
      </c>
      <c r="V20" s="433">
        <v>15</v>
      </c>
      <c r="W20" s="436">
        <v>15</v>
      </c>
      <c r="X20" s="435">
        <v>20</v>
      </c>
      <c r="Y20" s="433">
        <v>20</v>
      </c>
      <c r="Z20" s="436">
        <v>20</v>
      </c>
      <c r="AA20" s="435">
        <v>20</v>
      </c>
      <c r="AB20" s="433">
        <v>60</v>
      </c>
      <c r="AC20" s="436">
        <v>20</v>
      </c>
      <c r="AD20" s="433">
        <v>10</v>
      </c>
      <c r="AE20" s="433">
        <v>10</v>
      </c>
      <c r="AF20" s="436">
        <v>10</v>
      </c>
      <c r="AG20" s="435">
        <v>15</v>
      </c>
      <c r="AH20" s="433">
        <v>15</v>
      </c>
      <c r="AI20" s="433">
        <v>15</v>
      </c>
      <c r="AJ20" s="436">
        <v>15</v>
      </c>
      <c r="AK20" s="435">
        <v>15</v>
      </c>
      <c r="AL20" s="433">
        <v>15</v>
      </c>
      <c r="AM20" s="433">
        <v>15</v>
      </c>
      <c r="AN20" s="433">
        <v>15</v>
      </c>
      <c r="AO20" s="436">
        <v>15</v>
      </c>
      <c r="AP20" s="435">
        <v>20</v>
      </c>
      <c r="AQ20" s="433">
        <v>20</v>
      </c>
      <c r="AR20" s="433">
        <v>20</v>
      </c>
      <c r="AS20" s="436">
        <v>20</v>
      </c>
      <c r="AT20" s="435">
        <v>15</v>
      </c>
      <c r="AU20" s="433">
        <v>15</v>
      </c>
      <c r="AV20" s="433">
        <v>15</v>
      </c>
      <c r="AW20" s="436">
        <v>15</v>
      </c>
      <c r="AX20" s="440"/>
      <c r="AY20" s="433"/>
      <c r="AZ20" s="433"/>
      <c r="BA20" s="441"/>
    </row>
    <row r="21" spans="1:53" s="419" customFormat="1" ht="44.25" customHeight="1" thickBot="1">
      <c r="A21" s="378" t="s">
        <v>301</v>
      </c>
      <c r="B21" s="453">
        <v>50</v>
      </c>
      <c r="C21" s="452">
        <v>75</v>
      </c>
      <c r="D21" s="451">
        <v>200</v>
      </c>
      <c r="E21" s="453">
        <v>250</v>
      </c>
      <c r="F21" s="453">
        <v>300</v>
      </c>
      <c r="G21" s="454">
        <v>100</v>
      </c>
      <c r="H21" s="451">
        <v>200</v>
      </c>
      <c r="I21" s="453">
        <v>250</v>
      </c>
      <c r="J21" s="453">
        <v>300</v>
      </c>
      <c r="K21" s="454">
        <v>100</v>
      </c>
      <c r="L21" s="451">
        <v>100</v>
      </c>
      <c r="M21" s="453">
        <v>100</v>
      </c>
      <c r="N21" s="453">
        <v>250</v>
      </c>
      <c r="O21" s="454">
        <v>160</v>
      </c>
      <c r="P21" s="451">
        <v>150</v>
      </c>
      <c r="Q21" s="453">
        <v>180</v>
      </c>
      <c r="R21" s="453">
        <v>200</v>
      </c>
      <c r="S21" s="454">
        <v>60</v>
      </c>
      <c r="T21" s="451">
        <v>80</v>
      </c>
      <c r="U21" s="453">
        <v>100</v>
      </c>
      <c r="V21" s="453">
        <v>120</v>
      </c>
      <c r="W21" s="454">
        <v>40</v>
      </c>
      <c r="X21" s="451">
        <v>120</v>
      </c>
      <c r="Y21" s="453">
        <v>80</v>
      </c>
      <c r="Z21" s="454">
        <v>40</v>
      </c>
      <c r="AA21" s="451">
        <v>160</v>
      </c>
      <c r="AB21" s="453">
        <v>200</v>
      </c>
      <c r="AC21" s="457" t="s">
        <v>295</v>
      </c>
      <c r="AD21" s="453">
        <v>80</v>
      </c>
      <c r="AE21" s="453">
        <v>40</v>
      </c>
      <c r="AF21" s="457" t="s">
        <v>295</v>
      </c>
      <c r="AG21" s="451">
        <v>80</v>
      </c>
      <c r="AH21" s="453">
        <v>80</v>
      </c>
      <c r="AI21" s="453">
        <v>80</v>
      </c>
      <c r="AJ21" s="457" t="s">
        <v>295</v>
      </c>
      <c r="AK21" s="451">
        <v>40</v>
      </c>
      <c r="AL21" s="453">
        <v>40</v>
      </c>
      <c r="AM21" s="453">
        <v>40</v>
      </c>
      <c r="AN21" s="453">
        <v>40</v>
      </c>
      <c r="AO21" s="457" t="s">
        <v>295</v>
      </c>
      <c r="AP21" s="451">
        <v>40</v>
      </c>
      <c r="AQ21" s="453">
        <v>40</v>
      </c>
      <c r="AR21" s="453">
        <v>80</v>
      </c>
      <c r="AS21" s="457" t="s">
        <v>295</v>
      </c>
      <c r="AT21" s="455" t="s">
        <v>295</v>
      </c>
      <c r="AU21" s="456" t="s">
        <v>295</v>
      </c>
      <c r="AV21" s="456" t="s">
        <v>295</v>
      </c>
      <c r="AW21" s="457" t="s">
        <v>295</v>
      </c>
      <c r="AX21" s="458"/>
      <c r="AY21" s="453"/>
      <c r="AZ21" s="453"/>
      <c r="BA21" s="459"/>
    </row>
    <row r="22" spans="1:53" s="419" customFormat="1" ht="44.25" customHeight="1" thickTop="1">
      <c r="A22" s="432" t="s">
        <v>302</v>
      </c>
      <c r="B22" s="433">
        <v>380</v>
      </c>
      <c r="C22" s="434">
        <v>540</v>
      </c>
      <c r="D22" s="435">
        <v>861</v>
      </c>
      <c r="E22" s="433">
        <v>861</v>
      </c>
      <c r="F22" s="433">
        <v>861</v>
      </c>
      <c r="G22" s="436">
        <v>861</v>
      </c>
      <c r="H22" s="435">
        <v>792</v>
      </c>
      <c r="I22" s="433">
        <v>792</v>
      </c>
      <c r="J22" s="433">
        <v>792</v>
      </c>
      <c r="K22" s="436">
        <v>792</v>
      </c>
      <c r="L22" s="435">
        <v>316</v>
      </c>
      <c r="M22" s="433">
        <v>748</v>
      </c>
      <c r="N22" s="433">
        <v>748</v>
      </c>
      <c r="O22" s="436">
        <v>748</v>
      </c>
      <c r="P22" s="435">
        <v>240</v>
      </c>
      <c r="Q22" s="433">
        <v>240</v>
      </c>
      <c r="R22" s="433">
        <v>240</v>
      </c>
      <c r="S22" s="436">
        <v>80</v>
      </c>
      <c r="T22" s="435">
        <v>80</v>
      </c>
      <c r="U22" s="433">
        <v>624</v>
      </c>
      <c r="V22" s="433">
        <v>624</v>
      </c>
      <c r="W22" s="436">
        <v>624</v>
      </c>
      <c r="X22" s="435">
        <v>384</v>
      </c>
      <c r="Y22" s="433">
        <v>384</v>
      </c>
      <c r="Z22" s="436">
        <v>384</v>
      </c>
      <c r="AA22" s="435">
        <v>384</v>
      </c>
      <c r="AB22" s="433">
        <v>384</v>
      </c>
      <c r="AC22" s="436">
        <v>384</v>
      </c>
      <c r="AD22" s="433">
        <v>384</v>
      </c>
      <c r="AE22" s="433">
        <v>384</v>
      </c>
      <c r="AF22" s="436">
        <v>384</v>
      </c>
      <c r="AG22" s="435">
        <v>200</v>
      </c>
      <c r="AH22" s="433">
        <v>200</v>
      </c>
      <c r="AI22" s="433">
        <v>200</v>
      </c>
      <c r="AJ22" s="436">
        <v>80</v>
      </c>
      <c r="AK22" s="435">
        <v>302</v>
      </c>
      <c r="AL22" s="433">
        <v>302</v>
      </c>
      <c r="AM22" s="433">
        <v>302</v>
      </c>
      <c r="AN22" s="433">
        <v>302</v>
      </c>
      <c r="AO22" s="439" t="s">
        <v>295</v>
      </c>
      <c r="AP22" s="435">
        <v>302</v>
      </c>
      <c r="AQ22" s="433">
        <v>302</v>
      </c>
      <c r="AR22" s="433">
        <v>302</v>
      </c>
      <c r="AS22" s="439" t="s">
        <v>295</v>
      </c>
      <c r="AT22" s="435">
        <v>240</v>
      </c>
      <c r="AU22" s="433">
        <v>240</v>
      </c>
      <c r="AV22" s="433">
        <v>240</v>
      </c>
      <c r="AW22" s="436">
        <v>240</v>
      </c>
      <c r="AX22" s="440"/>
      <c r="AY22" s="433"/>
      <c r="AZ22" s="433"/>
      <c r="BA22" s="441"/>
    </row>
    <row r="23" spans="1:53" s="421" customFormat="1" ht="44.25" customHeight="1">
      <c r="A23" s="422" t="s">
        <v>303</v>
      </c>
      <c r="B23" s="442" t="s">
        <v>295</v>
      </c>
      <c r="C23" s="443" t="s">
        <v>295</v>
      </c>
      <c r="D23" s="446">
        <v>136</v>
      </c>
      <c r="E23" s="447">
        <v>120</v>
      </c>
      <c r="F23" s="447">
        <v>104</v>
      </c>
      <c r="G23" s="448">
        <v>108</v>
      </c>
      <c r="H23" s="446">
        <v>118</v>
      </c>
      <c r="I23" s="447">
        <v>118</v>
      </c>
      <c r="J23" s="447">
        <v>118</v>
      </c>
      <c r="K23" s="448">
        <v>118</v>
      </c>
      <c r="L23" s="446">
        <v>51</v>
      </c>
      <c r="M23" s="447">
        <v>70</v>
      </c>
      <c r="N23" s="447">
        <v>70</v>
      </c>
      <c r="O23" s="448">
        <v>70</v>
      </c>
      <c r="P23" s="446">
        <v>24</v>
      </c>
      <c r="Q23" s="447">
        <v>30</v>
      </c>
      <c r="R23" s="447">
        <v>36</v>
      </c>
      <c r="S23" s="448">
        <v>24</v>
      </c>
      <c r="T23" s="446">
        <v>104</v>
      </c>
      <c r="U23" s="447">
        <v>82</v>
      </c>
      <c r="V23" s="447">
        <v>76</v>
      </c>
      <c r="W23" s="448">
        <v>80</v>
      </c>
      <c r="X23" s="446">
        <v>135</v>
      </c>
      <c r="Y23" s="447">
        <v>135</v>
      </c>
      <c r="Z23" s="448">
        <v>36</v>
      </c>
      <c r="AA23" s="446">
        <v>150</v>
      </c>
      <c r="AB23" s="447">
        <v>150</v>
      </c>
      <c r="AC23" s="448">
        <v>150</v>
      </c>
      <c r="AD23" s="447">
        <v>186</v>
      </c>
      <c r="AE23" s="447">
        <v>186</v>
      </c>
      <c r="AF23" s="448">
        <v>186</v>
      </c>
      <c r="AG23" s="460">
        <v>72</v>
      </c>
      <c r="AH23" s="447">
        <v>48</v>
      </c>
      <c r="AI23" s="447">
        <v>48</v>
      </c>
      <c r="AJ23" s="448">
        <v>36</v>
      </c>
      <c r="AK23" s="446">
        <v>72</v>
      </c>
      <c r="AL23" s="447">
        <v>48</v>
      </c>
      <c r="AM23" s="447">
        <v>48</v>
      </c>
      <c r="AN23" s="447">
        <v>36</v>
      </c>
      <c r="AO23" s="445" t="s">
        <v>295</v>
      </c>
      <c r="AP23" s="446">
        <v>80</v>
      </c>
      <c r="AQ23" s="447">
        <v>86</v>
      </c>
      <c r="AR23" s="447">
        <v>86</v>
      </c>
      <c r="AS23" s="448">
        <v>24</v>
      </c>
      <c r="AT23" s="446">
        <v>36</v>
      </c>
      <c r="AU23" s="447">
        <v>72</v>
      </c>
      <c r="AV23" s="447">
        <v>72</v>
      </c>
      <c r="AW23" s="448">
        <v>24</v>
      </c>
      <c r="AX23" s="449"/>
      <c r="AY23" s="447"/>
      <c r="AZ23" s="447"/>
      <c r="BA23" s="450"/>
    </row>
    <row r="24" spans="1:53" s="419" customFormat="1" ht="44.25" customHeight="1" thickBot="1">
      <c r="A24" s="378" t="s">
        <v>304</v>
      </c>
      <c r="B24" s="456" t="s">
        <v>295</v>
      </c>
      <c r="C24" s="461" t="s">
        <v>295</v>
      </c>
      <c r="D24" s="455" t="s">
        <v>295</v>
      </c>
      <c r="E24" s="456" t="s">
        <v>295</v>
      </c>
      <c r="F24" s="456" t="s">
        <v>295</v>
      </c>
      <c r="G24" s="457" t="s">
        <v>295</v>
      </c>
      <c r="H24" s="455" t="s">
        <v>295</v>
      </c>
      <c r="I24" s="456" t="s">
        <v>295</v>
      </c>
      <c r="J24" s="456" t="s">
        <v>295</v>
      </c>
      <c r="K24" s="457" t="s">
        <v>295</v>
      </c>
      <c r="L24" s="455" t="s">
        <v>295</v>
      </c>
      <c r="M24" s="456" t="s">
        <v>295</v>
      </c>
      <c r="N24" s="456" t="s">
        <v>295</v>
      </c>
      <c r="O24" s="457" t="s">
        <v>295</v>
      </c>
      <c r="P24" s="451">
        <v>36</v>
      </c>
      <c r="Q24" s="453">
        <v>12</v>
      </c>
      <c r="R24" s="453">
        <v>36</v>
      </c>
      <c r="S24" s="457" t="s">
        <v>295</v>
      </c>
      <c r="T24" s="455" t="s">
        <v>295</v>
      </c>
      <c r="U24" s="456" t="s">
        <v>295</v>
      </c>
      <c r="V24" s="456" t="s">
        <v>295</v>
      </c>
      <c r="W24" s="457" t="s">
        <v>295</v>
      </c>
      <c r="X24" s="451">
        <v>72</v>
      </c>
      <c r="Y24" s="453">
        <v>36</v>
      </c>
      <c r="Z24" s="457" t="s">
        <v>295</v>
      </c>
      <c r="AA24" s="451">
        <v>72</v>
      </c>
      <c r="AB24" s="453">
        <v>36</v>
      </c>
      <c r="AC24" s="457" t="s">
        <v>295</v>
      </c>
      <c r="AD24" s="456" t="s">
        <v>295</v>
      </c>
      <c r="AE24" s="456" t="s">
        <v>295</v>
      </c>
      <c r="AF24" s="457" t="s">
        <v>295</v>
      </c>
      <c r="AG24" s="455" t="s">
        <v>295</v>
      </c>
      <c r="AH24" s="453">
        <v>72</v>
      </c>
      <c r="AI24" s="453">
        <v>36</v>
      </c>
      <c r="AJ24" s="457" t="s">
        <v>295</v>
      </c>
      <c r="AK24" s="455" t="s">
        <v>295</v>
      </c>
      <c r="AL24" s="456" t="s">
        <v>295</v>
      </c>
      <c r="AM24" s="456" t="s">
        <v>295</v>
      </c>
      <c r="AN24" s="456" t="s">
        <v>295</v>
      </c>
      <c r="AO24" s="457" t="s">
        <v>295</v>
      </c>
      <c r="AP24" s="455" t="s">
        <v>295</v>
      </c>
      <c r="AQ24" s="453">
        <v>72</v>
      </c>
      <c r="AR24" s="453">
        <v>72</v>
      </c>
      <c r="AS24" s="457" t="s">
        <v>295</v>
      </c>
      <c r="AT24" s="455" t="s">
        <v>295</v>
      </c>
      <c r="AU24" s="456" t="s">
        <v>295</v>
      </c>
      <c r="AV24" s="456" t="s">
        <v>295</v>
      </c>
      <c r="AW24" s="457" t="s">
        <v>295</v>
      </c>
      <c r="AX24" s="458"/>
      <c r="AY24" s="453"/>
      <c r="AZ24" s="453"/>
      <c r="BA24" s="459"/>
    </row>
    <row r="25" spans="1:53" s="419" customFormat="1" ht="44.25" customHeight="1" thickBot="1" thickTop="1">
      <c r="A25" s="424" t="s">
        <v>305</v>
      </c>
      <c r="B25" s="425">
        <f>SUM(B26:B27)</f>
        <v>350</v>
      </c>
      <c r="C25" s="426">
        <f aca="true" t="shared" si="0" ref="C25:AW25">SUM(C26:C27)</f>
        <v>320</v>
      </c>
      <c r="D25" s="427">
        <f t="shared" si="0"/>
        <v>320</v>
      </c>
      <c r="E25" s="425">
        <f t="shared" si="0"/>
        <v>360</v>
      </c>
      <c r="F25" s="425">
        <f t="shared" si="0"/>
        <v>420</v>
      </c>
      <c r="G25" s="428">
        <f t="shared" si="0"/>
        <v>220</v>
      </c>
      <c r="H25" s="427">
        <f t="shared" si="0"/>
        <v>370</v>
      </c>
      <c r="I25" s="425">
        <f t="shared" si="0"/>
        <v>410</v>
      </c>
      <c r="J25" s="425">
        <f t="shared" si="0"/>
        <v>470</v>
      </c>
      <c r="K25" s="428">
        <f t="shared" si="0"/>
        <v>270</v>
      </c>
      <c r="L25" s="427">
        <f t="shared" si="0"/>
        <v>120</v>
      </c>
      <c r="M25" s="425">
        <f t="shared" si="0"/>
        <v>320</v>
      </c>
      <c r="N25" s="425">
        <f t="shared" si="0"/>
        <v>420</v>
      </c>
      <c r="O25" s="428">
        <f t="shared" si="0"/>
        <v>200</v>
      </c>
      <c r="P25" s="427">
        <f t="shared" si="0"/>
        <v>600</v>
      </c>
      <c r="Q25" s="425">
        <f t="shared" si="0"/>
        <v>700</v>
      </c>
      <c r="R25" s="425">
        <f t="shared" si="0"/>
        <v>960</v>
      </c>
      <c r="S25" s="428">
        <f t="shared" si="0"/>
        <v>200</v>
      </c>
      <c r="T25" s="427">
        <f t="shared" si="0"/>
        <v>300</v>
      </c>
      <c r="U25" s="425">
        <f t="shared" si="0"/>
        <v>360</v>
      </c>
      <c r="V25" s="425">
        <f t="shared" si="0"/>
        <v>450</v>
      </c>
      <c r="W25" s="428">
        <f t="shared" si="0"/>
        <v>200</v>
      </c>
      <c r="X25" s="427">
        <f t="shared" si="0"/>
        <v>180</v>
      </c>
      <c r="Y25" s="425">
        <f t="shared" si="0"/>
        <v>150</v>
      </c>
      <c r="Z25" s="428">
        <f t="shared" si="0"/>
        <v>120</v>
      </c>
      <c r="AA25" s="427">
        <f t="shared" si="0"/>
        <v>180</v>
      </c>
      <c r="AB25" s="425">
        <f t="shared" si="0"/>
        <v>150</v>
      </c>
      <c r="AC25" s="428">
        <f t="shared" si="0"/>
        <v>120</v>
      </c>
      <c r="AD25" s="425">
        <f t="shared" si="0"/>
        <v>180</v>
      </c>
      <c r="AE25" s="425">
        <f t="shared" si="0"/>
        <v>150</v>
      </c>
      <c r="AF25" s="428">
        <f t="shared" si="0"/>
        <v>120</v>
      </c>
      <c r="AG25" s="427">
        <f t="shared" si="0"/>
        <v>150</v>
      </c>
      <c r="AH25" s="425">
        <f t="shared" si="0"/>
        <v>280</v>
      </c>
      <c r="AI25" s="425">
        <f t="shared" si="0"/>
        <v>150</v>
      </c>
      <c r="AJ25" s="428">
        <f t="shared" si="0"/>
        <v>50</v>
      </c>
      <c r="AK25" s="427">
        <f t="shared" si="0"/>
        <v>120</v>
      </c>
      <c r="AL25" s="425">
        <f t="shared" si="0"/>
        <v>150</v>
      </c>
      <c r="AM25" s="425">
        <f t="shared" si="0"/>
        <v>200</v>
      </c>
      <c r="AN25" s="425">
        <f t="shared" si="0"/>
        <v>100</v>
      </c>
      <c r="AO25" s="428">
        <f t="shared" si="0"/>
        <v>100</v>
      </c>
      <c r="AP25" s="427">
        <f t="shared" si="0"/>
        <v>120</v>
      </c>
      <c r="AQ25" s="425">
        <f t="shared" si="0"/>
        <v>150</v>
      </c>
      <c r="AR25" s="425">
        <f t="shared" si="0"/>
        <v>240</v>
      </c>
      <c r="AS25" s="428">
        <f t="shared" si="0"/>
        <v>0</v>
      </c>
      <c r="AT25" s="427">
        <f t="shared" si="0"/>
        <v>200</v>
      </c>
      <c r="AU25" s="425">
        <f t="shared" si="0"/>
        <v>150</v>
      </c>
      <c r="AV25" s="425">
        <f t="shared" si="0"/>
        <v>200</v>
      </c>
      <c r="AW25" s="428">
        <f t="shared" si="0"/>
        <v>100</v>
      </c>
      <c r="AX25" s="430"/>
      <c r="AY25" s="425"/>
      <c r="AZ25" s="425"/>
      <c r="BA25" s="431"/>
    </row>
    <row r="26" spans="1:53" s="419" customFormat="1" ht="44.25" customHeight="1">
      <c r="A26" s="370" t="s">
        <v>306</v>
      </c>
      <c r="B26" s="462">
        <v>200</v>
      </c>
      <c r="C26" s="463">
        <v>220</v>
      </c>
      <c r="D26" s="464">
        <v>200</v>
      </c>
      <c r="E26" s="462">
        <v>240</v>
      </c>
      <c r="F26" s="462">
        <v>300</v>
      </c>
      <c r="G26" s="465">
        <v>100</v>
      </c>
      <c r="H26" s="464">
        <v>220</v>
      </c>
      <c r="I26" s="462">
        <v>260</v>
      </c>
      <c r="J26" s="462">
        <v>320</v>
      </c>
      <c r="K26" s="465">
        <v>120</v>
      </c>
      <c r="L26" s="464">
        <v>120</v>
      </c>
      <c r="M26" s="462">
        <v>200</v>
      </c>
      <c r="N26" s="462">
        <v>300</v>
      </c>
      <c r="O26" s="465">
        <v>100</v>
      </c>
      <c r="P26" s="464">
        <v>400</v>
      </c>
      <c r="Q26" s="462">
        <v>480</v>
      </c>
      <c r="R26" s="462">
        <v>640</v>
      </c>
      <c r="S26" s="465">
        <v>100</v>
      </c>
      <c r="T26" s="464">
        <v>200</v>
      </c>
      <c r="U26" s="462">
        <v>240</v>
      </c>
      <c r="V26" s="462">
        <v>300</v>
      </c>
      <c r="W26" s="465">
        <v>100</v>
      </c>
      <c r="X26" s="464">
        <v>120</v>
      </c>
      <c r="Y26" s="462">
        <v>100</v>
      </c>
      <c r="Z26" s="465">
        <v>80</v>
      </c>
      <c r="AA26" s="464">
        <v>120</v>
      </c>
      <c r="AB26" s="462">
        <v>100</v>
      </c>
      <c r="AC26" s="465">
        <v>80</v>
      </c>
      <c r="AD26" s="462">
        <v>120</v>
      </c>
      <c r="AE26" s="462">
        <v>100</v>
      </c>
      <c r="AF26" s="465">
        <v>80</v>
      </c>
      <c r="AG26" s="464">
        <v>100</v>
      </c>
      <c r="AH26" s="462">
        <v>180</v>
      </c>
      <c r="AI26" s="462">
        <v>100</v>
      </c>
      <c r="AJ26" s="466" t="s">
        <v>295</v>
      </c>
      <c r="AK26" s="464">
        <v>120</v>
      </c>
      <c r="AL26" s="462">
        <v>150</v>
      </c>
      <c r="AM26" s="462">
        <v>200</v>
      </c>
      <c r="AN26" s="462">
        <v>100</v>
      </c>
      <c r="AO26" s="465">
        <v>100</v>
      </c>
      <c r="AP26" s="464">
        <v>120</v>
      </c>
      <c r="AQ26" s="462">
        <v>150</v>
      </c>
      <c r="AR26" s="462">
        <v>240</v>
      </c>
      <c r="AS26" s="466" t="s">
        <v>295</v>
      </c>
      <c r="AT26" s="464">
        <v>200</v>
      </c>
      <c r="AU26" s="462">
        <v>150</v>
      </c>
      <c r="AV26" s="462">
        <v>200</v>
      </c>
      <c r="AW26" s="465">
        <v>100</v>
      </c>
      <c r="AX26" s="467"/>
      <c r="AY26" s="462"/>
      <c r="AZ26" s="462"/>
      <c r="BA26" s="468"/>
    </row>
    <row r="27" spans="1:53" s="419" customFormat="1" ht="44.25" customHeight="1" thickBot="1">
      <c r="A27" s="393" t="s">
        <v>307</v>
      </c>
      <c r="B27" s="469">
        <v>150</v>
      </c>
      <c r="C27" s="470">
        <v>100</v>
      </c>
      <c r="D27" s="471">
        <v>120</v>
      </c>
      <c r="E27" s="469">
        <v>120</v>
      </c>
      <c r="F27" s="469">
        <v>120</v>
      </c>
      <c r="G27" s="472">
        <v>120</v>
      </c>
      <c r="H27" s="471">
        <v>150</v>
      </c>
      <c r="I27" s="469">
        <v>150</v>
      </c>
      <c r="J27" s="469">
        <v>150</v>
      </c>
      <c r="K27" s="472">
        <v>150</v>
      </c>
      <c r="L27" s="473" t="s">
        <v>295</v>
      </c>
      <c r="M27" s="469">
        <v>120</v>
      </c>
      <c r="N27" s="469">
        <v>120</v>
      </c>
      <c r="O27" s="472">
        <v>100</v>
      </c>
      <c r="P27" s="471">
        <v>200</v>
      </c>
      <c r="Q27" s="469">
        <v>220</v>
      </c>
      <c r="R27" s="469">
        <v>320</v>
      </c>
      <c r="S27" s="472">
        <v>100</v>
      </c>
      <c r="T27" s="471">
        <v>100</v>
      </c>
      <c r="U27" s="469">
        <v>120</v>
      </c>
      <c r="V27" s="469">
        <v>150</v>
      </c>
      <c r="W27" s="472">
        <v>100</v>
      </c>
      <c r="X27" s="471">
        <v>60</v>
      </c>
      <c r="Y27" s="469">
        <v>50</v>
      </c>
      <c r="Z27" s="472">
        <v>40</v>
      </c>
      <c r="AA27" s="471">
        <v>60</v>
      </c>
      <c r="AB27" s="469">
        <v>50</v>
      </c>
      <c r="AC27" s="472">
        <v>40</v>
      </c>
      <c r="AD27" s="469">
        <v>60</v>
      </c>
      <c r="AE27" s="469">
        <v>50</v>
      </c>
      <c r="AF27" s="472">
        <v>40</v>
      </c>
      <c r="AG27" s="471">
        <v>50</v>
      </c>
      <c r="AH27" s="469">
        <v>100</v>
      </c>
      <c r="AI27" s="469">
        <v>50</v>
      </c>
      <c r="AJ27" s="472">
        <v>50</v>
      </c>
      <c r="AK27" s="473" t="s">
        <v>295</v>
      </c>
      <c r="AL27" s="474" t="s">
        <v>295</v>
      </c>
      <c r="AM27" s="474" t="s">
        <v>295</v>
      </c>
      <c r="AN27" s="474" t="s">
        <v>295</v>
      </c>
      <c r="AO27" s="475" t="s">
        <v>295</v>
      </c>
      <c r="AP27" s="473" t="s">
        <v>295</v>
      </c>
      <c r="AQ27" s="474" t="s">
        <v>295</v>
      </c>
      <c r="AR27" s="474" t="s">
        <v>295</v>
      </c>
      <c r="AS27" s="475" t="s">
        <v>295</v>
      </c>
      <c r="AT27" s="473" t="s">
        <v>295</v>
      </c>
      <c r="AU27" s="474" t="s">
        <v>295</v>
      </c>
      <c r="AV27" s="474" t="s">
        <v>295</v>
      </c>
      <c r="AW27" s="475" t="s">
        <v>295</v>
      </c>
      <c r="AX27" s="476"/>
      <c r="AY27" s="469"/>
      <c r="AZ27" s="469"/>
      <c r="BA27" s="477"/>
    </row>
    <row r="28" spans="1:53" s="419" customFormat="1" ht="44.25" customHeight="1" thickBot="1">
      <c r="A28" s="478" t="s">
        <v>308</v>
      </c>
      <c r="B28" s="479">
        <v>10</v>
      </c>
      <c r="C28" s="480">
        <v>10</v>
      </c>
      <c r="D28" s="481">
        <v>15</v>
      </c>
      <c r="E28" s="479">
        <v>10</v>
      </c>
      <c r="F28" s="479">
        <v>15</v>
      </c>
      <c r="G28" s="482">
        <v>5</v>
      </c>
      <c r="H28" s="481">
        <v>10</v>
      </c>
      <c r="I28" s="479">
        <v>15</v>
      </c>
      <c r="J28" s="479">
        <v>20</v>
      </c>
      <c r="K28" s="482">
        <v>5</v>
      </c>
      <c r="L28" s="483">
        <v>5</v>
      </c>
      <c r="M28" s="479">
        <v>15</v>
      </c>
      <c r="N28" s="479">
        <v>15</v>
      </c>
      <c r="O28" s="482">
        <v>5</v>
      </c>
      <c r="P28" s="481">
        <v>15</v>
      </c>
      <c r="Q28" s="479">
        <v>15</v>
      </c>
      <c r="R28" s="479">
        <v>15</v>
      </c>
      <c r="S28" s="482">
        <v>10</v>
      </c>
      <c r="T28" s="481">
        <v>10</v>
      </c>
      <c r="U28" s="479">
        <v>10</v>
      </c>
      <c r="V28" s="479">
        <v>15</v>
      </c>
      <c r="W28" s="482">
        <v>5</v>
      </c>
      <c r="X28" s="481">
        <v>5</v>
      </c>
      <c r="Y28" s="479">
        <v>5</v>
      </c>
      <c r="Z28" s="482">
        <v>5</v>
      </c>
      <c r="AA28" s="481">
        <v>5</v>
      </c>
      <c r="AB28" s="479">
        <v>5</v>
      </c>
      <c r="AC28" s="482">
        <v>5</v>
      </c>
      <c r="AD28" s="479">
        <v>5</v>
      </c>
      <c r="AE28" s="479">
        <v>5</v>
      </c>
      <c r="AF28" s="482">
        <v>5</v>
      </c>
      <c r="AG28" s="481">
        <v>5</v>
      </c>
      <c r="AH28" s="479">
        <v>5</v>
      </c>
      <c r="AI28" s="479">
        <v>5</v>
      </c>
      <c r="AJ28" s="482">
        <v>5</v>
      </c>
      <c r="AK28" s="483">
        <v>10</v>
      </c>
      <c r="AL28" s="484">
        <v>10</v>
      </c>
      <c r="AM28" s="484">
        <v>10</v>
      </c>
      <c r="AN28" s="484">
        <v>10</v>
      </c>
      <c r="AO28" s="485">
        <v>5</v>
      </c>
      <c r="AP28" s="483">
        <v>10</v>
      </c>
      <c r="AQ28" s="484">
        <v>10</v>
      </c>
      <c r="AR28" s="484">
        <v>10</v>
      </c>
      <c r="AS28" s="485" t="s">
        <v>295</v>
      </c>
      <c r="AT28" s="483">
        <v>10</v>
      </c>
      <c r="AU28" s="484">
        <v>10</v>
      </c>
      <c r="AV28" s="484">
        <v>10</v>
      </c>
      <c r="AW28" s="485">
        <v>10</v>
      </c>
      <c r="AX28" s="486"/>
      <c r="AY28" s="479"/>
      <c r="AZ28" s="479"/>
      <c r="BA28" s="487"/>
    </row>
    <row r="29" spans="1:53" s="419" customFormat="1" ht="44.25" customHeight="1" thickTop="1">
      <c r="A29" s="370" t="s">
        <v>309</v>
      </c>
      <c r="B29" s="488" t="s">
        <v>295</v>
      </c>
      <c r="C29" s="489" t="s">
        <v>295</v>
      </c>
      <c r="D29" s="490" t="s">
        <v>295</v>
      </c>
      <c r="E29" s="488" t="s">
        <v>295</v>
      </c>
      <c r="F29" s="488" t="s">
        <v>295</v>
      </c>
      <c r="G29" s="466" t="s">
        <v>295</v>
      </c>
      <c r="H29" s="464">
        <v>180</v>
      </c>
      <c r="I29" s="462">
        <v>200</v>
      </c>
      <c r="J29" s="462">
        <v>240</v>
      </c>
      <c r="K29" s="465">
        <v>120</v>
      </c>
      <c r="L29" s="464">
        <v>180</v>
      </c>
      <c r="M29" s="462">
        <v>270</v>
      </c>
      <c r="N29" s="462">
        <v>300</v>
      </c>
      <c r="O29" s="465">
        <v>120</v>
      </c>
      <c r="P29" s="464">
        <v>300</v>
      </c>
      <c r="Q29" s="462">
        <v>300</v>
      </c>
      <c r="R29" s="462">
        <v>300</v>
      </c>
      <c r="S29" s="465">
        <v>300</v>
      </c>
      <c r="T29" s="464">
        <v>180</v>
      </c>
      <c r="U29" s="462">
        <v>200</v>
      </c>
      <c r="V29" s="462">
        <v>240</v>
      </c>
      <c r="W29" s="465">
        <v>120</v>
      </c>
      <c r="X29" s="464">
        <v>240</v>
      </c>
      <c r="Y29" s="462">
        <v>180</v>
      </c>
      <c r="Z29" s="465">
        <v>120</v>
      </c>
      <c r="AA29" s="464">
        <v>240</v>
      </c>
      <c r="AB29" s="462">
        <v>180</v>
      </c>
      <c r="AC29" s="465">
        <v>120</v>
      </c>
      <c r="AD29" s="462">
        <v>240</v>
      </c>
      <c r="AE29" s="462">
        <v>180</v>
      </c>
      <c r="AF29" s="465">
        <v>120</v>
      </c>
      <c r="AG29" s="464">
        <v>180</v>
      </c>
      <c r="AH29" s="462">
        <v>150</v>
      </c>
      <c r="AI29" s="462">
        <v>150</v>
      </c>
      <c r="AJ29" s="465">
        <v>240</v>
      </c>
      <c r="AK29" s="464">
        <v>120</v>
      </c>
      <c r="AL29" s="462">
        <v>120</v>
      </c>
      <c r="AM29" s="462">
        <v>120</v>
      </c>
      <c r="AN29" s="462">
        <v>120</v>
      </c>
      <c r="AO29" s="465">
        <v>120</v>
      </c>
      <c r="AP29" s="464">
        <v>150</v>
      </c>
      <c r="AQ29" s="462">
        <v>150</v>
      </c>
      <c r="AR29" s="462">
        <v>150</v>
      </c>
      <c r="AS29" s="465">
        <v>150</v>
      </c>
      <c r="AT29" s="464">
        <v>180</v>
      </c>
      <c r="AU29" s="462">
        <v>240</v>
      </c>
      <c r="AV29" s="462">
        <v>240</v>
      </c>
      <c r="AW29" s="465">
        <v>150</v>
      </c>
      <c r="AX29" s="467"/>
      <c r="AY29" s="462"/>
      <c r="AZ29" s="462"/>
      <c r="BA29" s="468"/>
    </row>
    <row r="30" spans="1:53" s="419" customFormat="1" ht="44.25" customHeight="1" thickBot="1">
      <c r="A30" s="393" t="s">
        <v>310</v>
      </c>
      <c r="B30" s="474" t="s">
        <v>295</v>
      </c>
      <c r="C30" s="491" t="s">
        <v>295</v>
      </c>
      <c r="D30" s="471">
        <v>630</v>
      </c>
      <c r="E30" s="469">
        <v>630</v>
      </c>
      <c r="F30" s="469">
        <v>630</v>
      </c>
      <c r="G30" s="472">
        <v>630</v>
      </c>
      <c r="H30" s="471">
        <v>640</v>
      </c>
      <c r="I30" s="469">
        <v>640</v>
      </c>
      <c r="J30" s="469">
        <v>640</v>
      </c>
      <c r="K30" s="472">
        <v>640</v>
      </c>
      <c r="L30" s="471">
        <v>720</v>
      </c>
      <c r="M30" s="469">
        <v>720</v>
      </c>
      <c r="N30" s="469">
        <v>720</v>
      </c>
      <c r="O30" s="472">
        <v>720</v>
      </c>
      <c r="P30" s="471">
        <v>600</v>
      </c>
      <c r="Q30" s="469">
        <v>600</v>
      </c>
      <c r="R30" s="469">
        <v>600</v>
      </c>
      <c r="S30" s="472">
        <v>600</v>
      </c>
      <c r="T30" s="471">
        <v>640</v>
      </c>
      <c r="U30" s="469">
        <v>630</v>
      </c>
      <c r="V30" s="474" t="s">
        <v>295</v>
      </c>
      <c r="W30" s="475" t="s">
        <v>295</v>
      </c>
      <c r="X30" s="471">
        <v>760</v>
      </c>
      <c r="Y30" s="469">
        <v>760</v>
      </c>
      <c r="Z30" s="472">
        <v>760</v>
      </c>
      <c r="AA30" s="471">
        <v>600</v>
      </c>
      <c r="AB30" s="469">
        <v>600</v>
      </c>
      <c r="AC30" s="472">
        <v>600</v>
      </c>
      <c r="AD30" s="469">
        <v>540</v>
      </c>
      <c r="AE30" s="469">
        <v>540</v>
      </c>
      <c r="AF30" s="472">
        <v>540</v>
      </c>
      <c r="AG30" s="471">
        <v>580</v>
      </c>
      <c r="AH30" s="469">
        <v>580</v>
      </c>
      <c r="AI30" s="469">
        <v>580</v>
      </c>
      <c r="AJ30" s="472">
        <v>580</v>
      </c>
      <c r="AK30" s="471">
        <v>320</v>
      </c>
      <c r="AL30" s="469">
        <v>320</v>
      </c>
      <c r="AM30" s="469">
        <v>320</v>
      </c>
      <c r="AN30" s="469">
        <v>320</v>
      </c>
      <c r="AO30" s="472">
        <v>320</v>
      </c>
      <c r="AP30" s="471">
        <v>380</v>
      </c>
      <c r="AQ30" s="469">
        <v>380</v>
      </c>
      <c r="AR30" s="469">
        <v>380</v>
      </c>
      <c r="AS30" s="472">
        <v>380</v>
      </c>
      <c r="AT30" s="471">
        <v>450</v>
      </c>
      <c r="AU30" s="469">
        <v>450</v>
      </c>
      <c r="AV30" s="469">
        <v>450</v>
      </c>
      <c r="AW30" s="472">
        <v>450</v>
      </c>
      <c r="AX30" s="476"/>
      <c r="AY30" s="469"/>
      <c r="AZ30" s="469"/>
      <c r="BA30" s="477"/>
    </row>
    <row r="31" spans="1:53" ht="44.25" customHeight="1" thickBot="1">
      <c r="A31" s="478" t="s">
        <v>311</v>
      </c>
      <c r="B31" s="484" t="s">
        <v>295</v>
      </c>
      <c r="C31" s="492" t="s">
        <v>295</v>
      </c>
      <c r="D31" s="481">
        <v>5</v>
      </c>
      <c r="E31" s="479">
        <v>5</v>
      </c>
      <c r="F31" s="479">
        <v>5</v>
      </c>
      <c r="G31" s="482">
        <v>5</v>
      </c>
      <c r="H31" s="481">
        <v>10</v>
      </c>
      <c r="I31" s="479">
        <v>10</v>
      </c>
      <c r="J31" s="479">
        <v>10</v>
      </c>
      <c r="K31" s="482">
        <v>10</v>
      </c>
      <c r="L31" s="481">
        <v>10</v>
      </c>
      <c r="M31" s="479">
        <v>10</v>
      </c>
      <c r="N31" s="479">
        <v>10</v>
      </c>
      <c r="O31" s="482">
        <v>15</v>
      </c>
      <c r="P31" s="481">
        <v>10</v>
      </c>
      <c r="Q31" s="479">
        <v>10</v>
      </c>
      <c r="R31" s="479">
        <v>10</v>
      </c>
      <c r="S31" s="482">
        <v>10</v>
      </c>
      <c r="T31" s="481">
        <v>15</v>
      </c>
      <c r="U31" s="479">
        <v>15</v>
      </c>
      <c r="V31" s="479">
        <v>5</v>
      </c>
      <c r="W31" s="482">
        <v>5</v>
      </c>
      <c r="X31" s="481">
        <v>10</v>
      </c>
      <c r="Y31" s="479">
        <v>10</v>
      </c>
      <c r="Z31" s="482">
        <v>10</v>
      </c>
      <c r="AA31" s="481">
        <v>10</v>
      </c>
      <c r="AB31" s="479">
        <v>10</v>
      </c>
      <c r="AC31" s="482">
        <v>10</v>
      </c>
      <c r="AD31" s="479">
        <v>10</v>
      </c>
      <c r="AE31" s="479">
        <v>10</v>
      </c>
      <c r="AF31" s="482">
        <v>10</v>
      </c>
      <c r="AG31" s="481">
        <v>15</v>
      </c>
      <c r="AH31" s="479">
        <v>15</v>
      </c>
      <c r="AI31" s="479">
        <v>10</v>
      </c>
      <c r="AJ31" s="482">
        <v>10</v>
      </c>
      <c r="AK31" s="481">
        <v>10</v>
      </c>
      <c r="AL31" s="479">
        <v>10</v>
      </c>
      <c r="AM31" s="479">
        <v>10</v>
      </c>
      <c r="AN31" s="479">
        <v>10</v>
      </c>
      <c r="AO31" s="482">
        <v>10</v>
      </c>
      <c r="AP31" s="481">
        <v>10</v>
      </c>
      <c r="AQ31" s="479">
        <v>10</v>
      </c>
      <c r="AR31" s="479">
        <v>10</v>
      </c>
      <c r="AS31" s="482">
        <v>10</v>
      </c>
      <c r="AT31" s="481">
        <v>10</v>
      </c>
      <c r="AU31" s="479">
        <v>10</v>
      </c>
      <c r="AV31" s="479">
        <v>10</v>
      </c>
      <c r="AW31" s="482">
        <v>10</v>
      </c>
      <c r="AX31" s="486"/>
      <c r="AY31" s="479"/>
      <c r="AZ31" s="479"/>
      <c r="BA31" s="487"/>
    </row>
    <row r="32" spans="1:65" ht="30" customHeight="1" thickTop="1">
      <c r="A32" s="423"/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93"/>
      <c r="BB32" s="423"/>
      <c r="BC32" s="423"/>
      <c r="BD32" s="423"/>
      <c r="BE32" s="423"/>
      <c r="BF32" s="423"/>
      <c r="BG32" s="423"/>
      <c r="BH32" s="423"/>
      <c r="BI32" s="423"/>
      <c r="BJ32" s="423"/>
      <c r="BK32" s="423"/>
      <c r="BL32" s="423"/>
      <c r="BM32" s="423"/>
    </row>
    <row r="33" ht="12.75">
      <c r="A33" s="369"/>
    </row>
    <row r="34" ht="12.75">
      <c r="A34" s="369"/>
    </row>
    <row r="35" ht="12.75">
      <c r="A35" s="369"/>
    </row>
    <row r="36" ht="12.75">
      <c r="A36" s="369"/>
    </row>
    <row r="37" ht="12.75">
      <c r="A37" s="369"/>
    </row>
    <row r="38" ht="12.75">
      <c r="A38" s="369"/>
    </row>
    <row r="39" ht="12.75">
      <c r="A39" s="369"/>
    </row>
    <row r="40" ht="12.75">
      <c r="A40" s="369"/>
    </row>
    <row r="41" ht="12.75">
      <c r="A41" s="369"/>
    </row>
    <row r="42" ht="12.75">
      <c r="A42" s="369"/>
    </row>
    <row r="43" ht="12.75">
      <c r="A43" s="369"/>
    </row>
    <row r="44" ht="12.75">
      <c r="A44" s="369"/>
    </row>
    <row r="45" ht="12.75">
      <c r="A45" s="369"/>
    </row>
    <row r="46" ht="12.75">
      <c r="A46" s="369"/>
    </row>
    <row r="47" ht="12.75">
      <c r="A47" s="369"/>
    </row>
    <row r="48" ht="12.75">
      <c r="A48" s="369"/>
    </row>
    <row r="49" ht="12.75">
      <c r="A49" s="369"/>
    </row>
    <row r="50" ht="12.75">
      <c r="A50" s="369"/>
    </row>
    <row r="51" ht="12.75">
      <c r="A51" s="369"/>
    </row>
    <row r="52" ht="12.75">
      <c r="A52" s="369"/>
    </row>
    <row r="53" ht="12.75">
      <c r="A53" s="369"/>
    </row>
    <row r="54" ht="12.75">
      <c r="A54" s="369"/>
    </row>
    <row r="55" ht="12.75">
      <c r="A55" s="369"/>
    </row>
    <row r="56" ht="12.75">
      <c r="A56" s="369"/>
    </row>
    <row r="57" ht="12.75">
      <c r="A57" s="369"/>
    </row>
    <row r="58" ht="12.75">
      <c r="A58" s="369"/>
    </row>
    <row r="59" ht="12.75">
      <c r="A59" s="369"/>
    </row>
    <row r="60" ht="12.75">
      <c r="A60" s="369"/>
    </row>
    <row r="61" ht="12.75">
      <c r="A61" s="369"/>
    </row>
    <row r="62" ht="12.75">
      <c r="A62" s="369"/>
    </row>
    <row r="63" ht="12.75">
      <c r="A63" s="369"/>
    </row>
    <row r="64" ht="12.75">
      <c r="A64" s="369"/>
    </row>
    <row r="65" ht="12.75">
      <c r="A65" s="369"/>
    </row>
    <row r="66" ht="12.75">
      <c r="A66" s="369"/>
    </row>
    <row r="67" ht="12.75">
      <c r="A67" s="369"/>
    </row>
    <row r="68" ht="12.75">
      <c r="A68" s="369"/>
    </row>
    <row r="69" ht="12.75">
      <c r="A69" s="369"/>
    </row>
    <row r="70" ht="12.75">
      <c r="A70" s="369"/>
    </row>
    <row r="71" ht="12.75">
      <c r="A71" s="369"/>
    </row>
    <row r="72" ht="12.75">
      <c r="A72" s="369"/>
    </row>
    <row r="73" ht="12.75">
      <c r="A73" s="369"/>
    </row>
    <row r="74" ht="12.75">
      <c r="A74" s="369"/>
    </row>
    <row r="75" ht="12.75">
      <c r="A75" s="369"/>
    </row>
    <row r="76" ht="12.75">
      <c r="A76" s="369"/>
    </row>
    <row r="77" ht="12.75">
      <c r="A77" s="369"/>
    </row>
    <row r="78" ht="12.75">
      <c r="A78" s="369"/>
    </row>
    <row r="79" ht="12.75">
      <c r="A79" s="369"/>
    </row>
    <row r="80" ht="12.75">
      <c r="A80" s="369"/>
    </row>
    <row r="81" ht="12.75">
      <c r="A81" s="369"/>
    </row>
    <row r="82" ht="12.75">
      <c r="A82" s="369"/>
    </row>
    <row r="83" ht="12.75">
      <c r="A83" s="369"/>
    </row>
    <row r="84" ht="12.75">
      <c r="A84" s="369"/>
    </row>
    <row r="85" ht="12.75">
      <c r="A85" s="369"/>
    </row>
    <row r="86" ht="12.75">
      <c r="A86" s="369"/>
    </row>
    <row r="87" ht="12.75">
      <c r="A87" s="369"/>
    </row>
    <row r="88" ht="12.75">
      <c r="A88" s="369"/>
    </row>
    <row r="89" ht="12.75">
      <c r="A89" s="369"/>
    </row>
    <row r="90" ht="12.75">
      <c r="A90" s="369"/>
    </row>
    <row r="91" ht="12.75">
      <c r="A91" s="369"/>
    </row>
    <row r="92" ht="12.75">
      <c r="A92" s="369"/>
    </row>
    <row r="93" ht="12.75">
      <c r="A93" s="369"/>
    </row>
    <row r="94" ht="12.75">
      <c r="A94" s="369"/>
    </row>
    <row r="95" ht="12.75">
      <c r="A95" s="369"/>
    </row>
    <row r="96" ht="12.75">
      <c r="A96" s="369"/>
    </row>
    <row r="97" ht="12.75">
      <c r="A97" s="369"/>
    </row>
    <row r="98" ht="12.75">
      <c r="A98" s="369"/>
    </row>
    <row r="99" ht="12.75">
      <c r="A99" s="369"/>
    </row>
    <row r="100" ht="12.75">
      <c r="A100" s="369"/>
    </row>
    <row r="101" ht="12.75">
      <c r="A101" s="369"/>
    </row>
    <row r="102" ht="12.75">
      <c r="A102" s="369"/>
    </row>
    <row r="103" ht="12.75">
      <c r="A103" s="369"/>
    </row>
    <row r="104" ht="12.75">
      <c r="A104" s="369"/>
    </row>
    <row r="105" ht="12.75">
      <c r="A105" s="369"/>
    </row>
    <row r="106" ht="12.75">
      <c r="A106" s="369"/>
    </row>
    <row r="107" ht="12.75">
      <c r="A107" s="369"/>
    </row>
    <row r="108" ht="12.75">
      <c r="A108" s="369"/>
    </row>
    <row r="109" ht="12.75">
      <c r="A109" s="369"/>
    </row>
    <row r="110" ht="12.75">
      <c r="A110" s="369"/>
    </row>
    <row r="111" ht="12.75">
      <c r="A111" s="369"/>
    </row>
    <row r="112" ht="12.75">
      <c r="A112" s="369"/>
    </row>
    <row r="113" ht="12.75">
      <c r="A113" s="369"/>
    </row>
    <row r="114" ht="12.75">
      <c r="A114" s="369"/>
    </row>
    <row r="115" ht="12.75">
      <c r="A115" s="369"/>
    </row>
    <row r="116" ht="12.75">
      <c r="A116" s="369"/>
    </row>
    <row r="117" ht="12.75">
      <c r="A117" s="369"/>
    </row>
    <row r="118" ht="12.75">
      <c r="A118" s="369"/>
    </row>
    <row r="119" ht="12.75">
      <c r="A119" s="369"/>
    </row>
    <row r="120" ht="12.75">
      <c r="A120" s="369"/>
    </row>
    <row r="121" ht="12.75">
      <c r="A121" s="369"/>
    </row>
    <row r="122" ht="12.75">
      <c r="A122" s="369"/>
    </row>
    <row r="123" ht="12.75">
      <c r="A123" s="369"/>
    </row>
    <row r="124" ht="12.75">
      <c r="A124" s="369"/>
    </row>
    <row r="125" ht="12.75">
      <c r="A125" s="369"/>
    </row>
    <row r="126" ht="12.75">
      <c r="A126" s="369"/>
    </row>
    <row r="127" ht="12.75">
      <c r="A127" s="369"/>
    </row>
    <row r="128" ht="12.75">
      <c r="A128" s="369"/>
    </row>
    <row r="129" ht="12.75">
      <c r="A129" s="369"/>
    </row>
    <row r="130" ht="12.75">
      <c r="A130" s="369"/>
    </row>
    <row r="131" ht="12.75">
      <c r="A131" s="369"/>
    </row>
    <row r="132" ht="12.75">
      <c r="A132" s="369"/>
    </row>
    <row r="133" ht="12.75">
      <c r="A133" s="369"/>
    </row>
    <row r="134" ht="12.75">
      <c r="A134" s="369"/>
    </row>
    <row r="135" ht="12.75">
      <c r="A135" s="369"/>
    </row>
    <row r="136" ht="12.75">
      <c r="A136" s="369"/>
    </row>
    <row r="137" ht="12.75">
      <c r="A137" s="369"/>
    </row>
    <row r="138" ht="12.75">
      <c r="A138" s="369"/>
    </row>
    <row r="139" ht="12.75">
      <c r="A139" s="369"/>
    </row>
    <row r="140" ht="12.75">
      <c r="A140" s="369"/>
    </row>
    <row r="141" ht="12.75">
      <c r="A141" s="369"/>
    </row>
    <row r="142" ht="12.75">
      <c r="A142" s="369"/>
    </row>
    <row r="143" ht="12.75">
      <c r="A143" s="369"/>
    </row>
    <row r="144" ht="12.75">
      <c r="A144" s="369"/>
    </row>
    <row r="145" ht="12.75">
      <c r="A145" s="369"/>
    </row>
    <row r="146" ht="12.75">
      <c r="A146" s="369"/>
    </row>
    <row r="147" ht="12.75">
      <c r="A147" s="369"/>
    </row>
    <row r="148" ht="12.75">
      <c r="A148" s="369"/>
    </row>
    <row r="149" ht="12.75">
      <c r="A149" s="369"/>
    </row>
    <row r="150" ht="12.75">
      <c r="A150" s="369"/>
    </row>
    <row r="151" ht="12.75">
      <c r="A151" s="369"/>
    </row>
    <row r="152" ht="12.75">
      <c r="A152" s="369"/>
    </row>
    <row r="153" ht="12.75">
      <c r="A153" s="369"/>
    </row>
    <row r="154" ht="12.75">
      <c r="A154" s="369"/>
    </row>
    <row r="155" ht="12.75">
      <c r="A155" s="369"/>
    </row>
    <row r="156" ht="12.75">
      <c r="A156" s="369"/>
    </row>
    <row r="157" ht="12.75">
      <c r="A157" s="369"/>
    </row>
    <row r="158" ht="12.75">
      <c r="A158" s="369"/>
    </row>
    <row r="159" ht="12.75">
      <c r="A159" s="369"/>
    </row>
    <row r="160" ht="12.75">
      <c r="A160" s="369"/>
    </row>
    <row r="161" ht="12.75">
      <c r="A161" s="369"/>
    </row>
    <row r="162" ht="12.75">
      <c r="A162" s="369"/>
    </row>
    <row r="163" ht="12.75">
      <c r="A163" s="369"/>
    </row>
    <row r="164" ht="12.75">
      <c r="A164" s="369"/>
    </row>
    <row r="165" ht="12.75">
      <c r="A165" s="369"/>
    </row>
    <row r="166" ht="12.75">
      <c r="A166" s="369"/>
    </row>
    <row r="167" ht="12.75">
      <c r="A167" s="369"/>
    </row>
    <row r="168" ht="12.75">
      <c r="A168" s="369"/>
    </row>
    <row r="169" ht="12.75">
      <c r="A169" s="369"/>
    </row>
    <row r="170" ht="12.75">
      <c r="A170" s="369"/>
    </row>
    <row r="171" ht="12.75">
      <c r="A171" s="369"/>
    </row>
    <row r="172" ht="12.75">
      <c r="A172" s="369"/>
    </row>
    <row r="173" ht="12.75">
      <c r="A173" s="369"/>
    </row>
    <row r="174" ht="12.75">
      <c r="A174" s="369"/>
    </row>
    <row r="175" ht="12.75">
      <c r="A175" s="369"/>
    </row>
    <row r="176" ht="12.75">
      <c r="A176" s="369"/>
    </row>
    <row r="177" ht="12.75">
      <c r="A177" s="369"/>
    </row>
    <row r="178" ht="12.75">
      <c r="A178" s="369"/>
    </row>
    <row r="179" ht="12.75">
      <c r="A179" s="369"/>
    </row>
    <row r="180" ht="12.75">
      <c r="A180" s="369"/>
    </row>
    <row r="181" ht="12.75">
      <c r="A181" s="369"/>
    </row>
    <row r="182" ht="12.75">
      <c r="A182" s="369"/>
    </row>
    <row r="183" ht="12.75">
      <c r="A183" s="369"/>
    </row>
    <row r="184" ht="12.75">
      <c r="A184" s="369"/>
    </row>
    <row r="185" ht="12.75">
      <c r="A185" s="369"/>
    </row>
    <row r="186" ht="12.75">
      <c r="A186" s="369"/>
    </row>
    <row r="187" ht="12.75">
      <c r="A187" s="369"/>
    </row>
    <row r="188" ht="12.75">
      <c r="A188" s="369"/>
    </row>
    <row r="189" ht="12.75">
      <c r="A189" s="369"/>
    </row>
    <row r="190" ht="12.75">
      <c r="A190" s="369"/>
    </row>
    <row r="191" ht="12.75">
      <c r="A191" s="369"/>
    </row>
    <row r="192" ht="12.75">
      <c r="A192" s="369"/>
    </row>
    <row r="193" ht="12.75">
      <c r="A193" s="369"/>
    </row>
    <row r="194" ht="12.75">
      <c r="A194" s="369"/>
    </row>
    <row r="195" ht="12.75">
      <c r="A195" s="369"/>
    </row>
  </sheetData>
  <mergeCells count="10">
    <mergeCell ref="AP4:AS4"/>
    <mergeCell ref="AT4:AW4"/>
    <mergeCell ref="AX4:BA4"/>
    <mergeCell ref="D4:G4"/>
    <mergeCell ref="H4:K4"/>
    <mergeCell ref="L4:O4"/>
    <mergeCell ref="P4:S4"/>
    <mergeCell ref="T4:W4"/>
    <mergeCell ref="X4:AF4"/>
    <mergeCell ref="AG4:AO4"/>
  </mergeCells>
  <printOptions/>
  <pageMargins left="0.31" right="0.39" top="0.24" bottom="0.24" header="0.16" footer="0.19"/>
  <pageSetup orientation="landscape" paperSize="9" scale="2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'13'!L1+1</f>
        <v>38440</v>
      </c>
      <c r="K1" s="217" t="s">
        <v>94</v>
      </c>
      <c r="L1" s="218">
        <f>J1+6</f>
        <v>38446</v>
      </c>
      <c r="M1" s="215" t="s">
        <v>63</v>
      </c>
      <c r="N1" s="215"/>
      <c r="O1" s="360"/>
      <c r="P1" s="361"/>
    </row>
    <row r="2" spans="1:13" ht="12.75">
      <c r="A2" s="348">
        <v>14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38440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38441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38442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38443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38444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38445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38446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'14'!L1+1</f>
        <v>38447</v>
      </c>
      <c r="K1" s="217" t="s">
        <v>94</v>
      </c>
      <c r="L1" s="218">
        <f>J1+6</f>
        <v>38453</v>
      </c>
      <c r="M1" s="215" t="s">
        <v>63</v>
      </c>
      <c r="N1" s="215"/>
      <c r="O1" s="360"/>
      <c r="P1" s="361"/>
    </row>
    <row r="2" spans="1:13" ht="12.75">
      <c r="A2" s="348">
        <v>15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38447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38448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38449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38450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38451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38452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38453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v>13</v>
      </c>
      <c r="E1" s="354"/>
      <c r="F1" s="354"/>
      <c r="G1" s="354"/>
      <c r="H1" s="215"/>
      <c r="I1" s="217" t="s">
        <v>95</v>
      </c>
      <c r="J1" s="218">
        <f>'15'!L1+1</f>
        <v>38454</v>
      </c>
      <c r="K1" s="217" t="s">
        <v>94</v>
      </c>
      <c r="L1" s="218">
        <f>J1+6</f>
        <v>38460</v>
      </c>
      <c r="M1" s="215" t="s">
        <v>63</v>
      </c>
      <c r="N1" s="215"/>
      <c r="O1" s="360"/>
      <c r="P1" s="361"/>
    </row>
    <row r="2" spans="1:13" ht="12.75">
      <c r="A2" s="348">
        <v>16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38454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38455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38456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38457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38458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38459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38460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'16'!L1+1</f>
        <v>38461</v>
      </c>
      <c r="K1" s="217" t="s">
        <v>94</v>
      </c>
      <c r="L1" s="218">
        <f>J1+6</f>
        <v>38467</v>
      </c>
      <c r="M1" s="215" t="s">
        <v>63</v>
      </c>
      <c r="N1" s="215"/>
      <c r="O1" s="360"/>
      <c r="P1" s="361"/>
    </row>
    <row r="2" spans="1:13" ht="12.75">
      <c r="A2" s="348">
        <v>17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38461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38462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38463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38464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38465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38466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38467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'17'!L1+1</f>
        <v>38468</v>
      </c>
      <c r="K1" s="217" t="s">
        <v>94</v>
      </c>
      <c r="L1" s="218">
        <f>J1+6</f>
        <v>38474</v>
      </c>
      <c r="M1" s="215" t="s">
        <v>63</v>
      </c>
      <c r="N1" s="215"/>
      <c r="O1" s="360"/>
      <c r="P1" s="361"/>
    </row>
    <row r="2" spans="1:13" ht="12.75">
      <c r="A2" s="348">
        <v>18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38468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38469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38470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38471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38472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38473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38474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'18'!L1+1</f>
        <v>38475</v>
      </c>
      <c r="K1" s="217" t="s">
        <v>94</v>
      </c>
      <c r="L1" s="218">
        <f>J1+6</f>
        <v>38481</v>
      </c>
      <c r="M1" s="215" t="s">
        <v>63</v>
      </c>
      <c r="N1" s="215"/>
      <c r="O1" s="360"/>
      <c r="P1" s="361"/>
    </row>
    <row r="2" spans="1:13" ht="12.75">
      <c r="A2" s="348">
        <v>19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38475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38476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38477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38478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38479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38480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38481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'19'!L1+1</f>
        <v>38482</v>
      </c>
      <c r="K1" s="217" t="s">
        <v>94</v>
      </c>
      <c r="L1" s="218">
        <f>J1+6</f>
        <v>38488</v>
      </c>
      <c r="M1" s="215" t="s">
        <v>63</v>
      </c>
      <c r="N1" s="215"/>
      <c r="O1" s="360"/>
      <c r="P1" s="361"/>
    </row>
    <row r="2" spans="1:13" ht="12.75">
      <c r="A2" s="348">
        <v>20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38482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38483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38484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38485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38486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38487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38488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'20'!L1+1</f>
        <v>38489</v>
      </c>
      <c r="K1" s="217" t="s">
        <v>94</v>
      </c>
      <c r="L1" s="218">
        <f>J1+6</f>
        <v>38495</v>
      </c>
      <c r="M1" s="215" t="s">
        <v>63</v>
      </c>
      <c r="N1" s="215"/>
      <c r="O1" s="360"/>
      <c r="P1" s="361"/>
    </row>
    <row r="2" spans="1:13" ht="12.75">
      <c r="A2" s="348">
        <v>21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38489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38490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38491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38492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38493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38494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38495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'21'!L1+1</f>
        <v>38496</v>
      </c>
      <c r="K1" s="217" t="s">
        <v>94</v>
      </c>
      <c r="L1" s="218">
        <f>J1+6</f>
        <v>38502</v>
      </c>
      <c r="M1" s="215" t="s">
        <v>63</v>
      </c>
      <c r="N1" s="215"/>
      <c r="O1" s="360"/>
      <c r="P1" s="361"/>
    </row>
    <row r="2" spans="1:13" ht="12.75">
      <c r="A2" s="348">
        <v>22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38496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38497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38498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38499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38500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38501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38502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'22'!L1+1</f>
        <v>38503</v>
      </c>
      <c r="K1" s="217" t="s">
        <v>94</v>
      </c>
      <c r="L1" s="218">
        <f>J1+6</f>
        <v>38509</v>
      </c>
      <c r="M1" s="215" t="s">
        <v>63</v>
      </c>
      <c r="N1" s="215"/>
      <c r="O1" s="360"/>
      <c r="P1" s="361"/>
    </row>
    <row r="2" spans="1:13" ht="12.75">
      <c r="A2" s="348">
        <v>23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38503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38504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38505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38506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38507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38508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38509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B35"/>
  <sheetViews>
    <sheetView zoomScale="50" zoomScaleNormal="50" zoomScaleSheetLayoutView="50" workbookViewId="0" topLeftCell="A1">
      <selection activeCell="M5" sqref="M5"/>
    </sheetView>
  </sheetViews>
  <sheetFormatPr defaultColWidth="11.00390625" defaultRowHeight="24" customHeight="1"/>
  <cols>
    <col min="1" max="1" width="34.75390625" style="6" customWidth="1"/>
    <col min="2" max="53" width="5.625" style="7" customWidth="1"/>
    <col min="54" max="54" width="9.75390625" style="96" customWidth="1"/>
    <col min="55" max="16384" width="11.375" style="7" customWidth="1"/>
  </cols>
  <sheetData>
    <row r="1" spans="1:54" s="1" customFormat="1" ht="27" customHeight="1">
      <c r="A1" s="1" t="s">
        <v>101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 t="s">
        <v>0</v>
      </c>
      <c r="AP1" s="2"/>
      <c r="AQ1" s="3"/>
      <c r="AR1" s="2"/>
      <c r="AS1" s="3"/>
      <c r="AT1" s="3"/>
      <c r="AU1" s="3"/>
      <c r="AV1" s="3"/>
      <c r="AW1" s="4"/>
      <c r="AX1" s="3"/>
      <c r="AY1" s="3"/>
      <c r="AZ1" s="3"/>
      <c r="BA1" s="4"/>
      <c r="BB1" s="4" t="s">
        <v>35</v>
      </c>
    </row>
    <row r="2" ht="10.5" customHeight="1" thickBot="1"/>
    <row r="3" spans="1:54" s="6" customFormat="1" ht="23.25" customHeight="1">
      <c r="A3" s="9" t="s">
        <v>1</v>
      </c>
      <c r="B3" s="201" t="s">
        <v>124</v>
      </c>
      <c r="C3" s="202"/>
      <c r="D3" s="202"/>
      <c r="E3" s="200"/>
      <c r="F3" s="10" t="s">
        <v>2</v>
      </c>
      <c r="G3" s="11"/>
      <c r="H3" s="12"/>
      <c r="I3" s="13"/>
      <c r="J3" s="11" t="s">
        <v>3</v>
      </c>
      <c r="K3" s="11"/>
      <c r="L3" s="11"/>
      <c r="M3" s="12"/>
      <c r="N3" s="10" t="s">
        <v>4</v>
      </c>
      <c r="O3" s="11"/>
      <c r="P3" s="11"/>
      <c r="Q3" s="11"/>
      <c r="R3" s="12"/>
      <c r="S3" s="11" t="s">
        <v>5</v>
      </c>
      <c r="T3" s="11"/>
      <c r="U3" s="11"/>
      <c r="V3" s="12"/>
      <c r="W3" s="11" t="s">
        <v>6</v>
      </c>
      <c r="X3" s="11"/>
      <c r="Y3" s="11"/>
      <c r="Z3" s="12"/>
      <c r="AA3" s="13" t="s">
        <v>7</v>
      </c>
      <c r="AB3" s="13"/>
      <c r="AC3" s="13"/>
      <c r="AD3" s="10"/>
      <c r="AE3" s="12"/>
      <c r="AF3" s="12" t="s">
        <v>8</v>
      </c>
      <c r="AG3" s="12"/>
      <c r="AH3" s="12"/>
      <c r="AI3" s="14"/>
      <c r="AJ3" s="10" t="s">
        <v>9</v>
      </c>
      <c r="AK3" s="10"/>
      <c r="AL3" s="10"/>
      <c r="AM3" s="10"/>
      <c r="AN3" s="10" t="s">
        <v>10</v>
      </c>
      <c r="AO3" s="11"/>
      <c r="AP3" s="11"/>
      <c r="AQ3" s="12"/>
      <c r="AR3" s="13"/>
      <c r="AS3" s="11" t="s">
        <v>11</v>
      </c>
      <c r="AT3" s="11"/>
      <c r="AU3" s="11"/>
      <c r="AV3" s="12"/>
      <c r="AW3" s="10" t="s">
        <v>12</v>
      </c>
      <c r="AX3" s="11"/>
      <c r="AY3" s="11"/>
      <c r="AZ3" s="11"/>
      <c r="BA3" s="15"/>
      <c r="BB3" s="97" t="s">
        <v>104</v>
      </c>
    </row>
    <row r="4" spans="1:54" ht="23.25" customHeight="1" thickBot="1">
      <c r="A4" s="16" t="s">
        <v>13</v>
      </c>
      <c r="B4" s="205">
        <v>41</v>
      </c>
      <c r="C4" s="206">
        <v>42</v>
      </c>
      <c r="D4" s="206">
        <v>43</v>
      </c>
      <c r="E4" s="17">
        <v>44</v>
      </c>
      <c r="F4" s="17">
        <v>45</v>
      </c>
      <c r="G4" s="17">
        <v>46</v>
      </c>
      <c r="H4" s="17">
        <v>47</v>
      </c>
      <c r="I4" s="17">
        <v>48</v>
      </c>
      <c r="J4" s="17">
        <v>49</v>
      </c>
      <c r="K4" s="17">
        <v>50</v>
      </c>
      <c r="L4" s="17">
        <v>51</v>
      </c>
      <c r="M4" s="17">
        <v>52</v>
      </c>
      <c r="N4" s="17">
        <v>1</v>
      </c>
      <c r="O4" s="17">
        <v>2</v>
      </c>
      <c r="P4" s="17">
        <v>3</v>
      </c>
      <c r="Q4" s="17">
        <v>4</v>
      </c>
      <c r="R4" s="17">
        <v>5</v>
      </c>
      <c r="S4" s="17">
        <v>6</v>
      </c>
      <c r="T4" s="17">
        <v>7</v>
      </c>
      <c r="U4" s="17">
        <v>8</v>
      </c>
      <c r="V4" s="17">
        <v>9</v>
      </c>
      <c r="W4" s="17">
        <v>10</v>
      </c>
      <c r="X4" s="17">
        <v>11</v>
      </c>
      <c r="Y4" s="17">
        <v>12</v>
      </c>
      <c r="Z4" s="17">
        <v>13</v>
      </c>
      <c r="AA4" s="17">
        <v>14</v>
      </c>
      <c r="AB4" s="17">
        <v>15</v>
      </c>
      <c r="AC4" s="17">
        <v>16</v>
      </c>
      <c r="AD4" s="17">
        <v>17</v>
      </c>
      <c r="AE4" s="18">
        <v>18</v>
      </c>
      <c r="AF4" s="17">
        <v>19</v>
      </c>
      <c r="AG4" s="19">
        <v>20</v>
      </c>
      <c r="AH4" s="19">
        <v>21</v>
      </c>
      <c r="AI4" s="19">
        <v>22</v>
      </c>
      <c r="AJ4" s="19">
        <v>23</v>
      </c>
      <c r="AK4" s="19">
        <v>24</v>
      </c>
      <c r="AL4" s="19">
        <v>25</v>
      </c>
      <c r="AM4" s="19">
        <v>26</v>
      </c>
      <c r="AN4" s="19">
        <v>27</v>
      </c>
      <c r="AO4" s="19">
        <v>28</v>
      </c>
      <c r="AP4" s="19">
        <v>29</v>
      </c>
      <c r="AQ4" s="19">
        <v>30</v>
      </c>
      <c r="AR4" s="19">
        <v>31</v>
      </c>
      <c r="AS4" s="19">
        <v>32</v>
      </c>
      <c r="AT4" s="19">
        <v>33</v>
      </c>
      <c r="AU4" s="19">
        <v>34</v>
      </c>
      <c r="AV4" s="19">
        <v>35</v>
      </c>
      <c r="AW4" s="19">
        <v>36</v>
      </c>
      <c r="AX4" s="19">
        <v>37</v>
      </c>
      <c r="AY4" s="19">
        <v>38</v>
      </c>
      <c r="AZ4" s="19">
        <v>39</v>
      </c>
      <c r="BA4" s="172">
        <v>40</v>
      </c>
      <c r="BB4" s="98" t="s">
        <v>105</v>
      </c>
    </row>
    <row r="5" spans="1:54" ht="140.25" customHeight="1">
      <c r="A5" s="89" t="s">
        <v>102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1"/>
      <c r="AY5" s="91"/>
      <c r="AZ5" s="91"/>
      <c r="BA5" s="92"/>
      <c r="BB5" s="99"/>
    </row>
    <row r="6" spans="1:54" ht="20.25" customHeight="1">
      <c r="A6" s="22" t="s">
        <v>20</v>
      </c>
      <c r="B6" s="23"/>
      <c r="C6" s="23"/>
      <c r="D6" s="23"/>
      <c r="E6" s="23"/>
      <c r="F6" s="24"/>
      <c r="G6" s="23"/>
      <c r="H6" s="23"/>
      <c r="I6" s="23"/>
      <c r="J6" s="24"/>
      <c r="K6" s="23"/>
      <c r="L6" s="23"/>
      <c r="M6" s="23"/>
      <c r="N6" s="24"/>
      <c r="O6" s="23"/>
      <c r="P6" s="23"/>
      <c r="Q6" s="23"/>
      <c r="R6" s="23"/>
      <c r="S6" s="23"/>
      <c r="T6" s="23"/>
      <c r="U6" s="23"/>
      <c r="V6" s="24"/>
      <c r="W6" s="23"/>
      <c r="X6" s="23"/>
      <c r="Y6" s="23"/>
      <c r="Z6" s="24"/>
      <c r="AA6" s="23"/>
      <c r="AB6" s="25"/>
      <c r="AC6" s="25"/>
      <c r="AD6" s="24"/>
      <c r="AE6" s="25"/>
      <c r="AF6" s="23"/>
      <c r="AG6" s="23"/>
      <c r="AH6" s="23"/>
      <c r="AI6" s="23"/>
      <c r="AJ6" s="24"/>
      <c r="AK6" s="23"/>
      <c r="AL6" s="23"/>
      <c r="AM6" s="23"/>
      <c r="AN6" s="23"/>
      <c r="AO6" s="24"/>
      <c r="AP6" s="23"/>
      <c r="AQ6" s="23"/>
      <c r="AR6" s="24"/>
      <c r="AS6" s="23"/>
      <c r="AT6" s="23"/>
      <c r="AU6" s="23"/>
      <c r="AV6" s="23"/>
      <c r="AW6" s="23"/>
      <c r="AX6" s="26"/>
      <c r="AY6" s="23"/>
      <c r="AZ6" s="23"/>
      <c r="BA6" s="27"/>
      <c r="BB6" s="100"/>
    </row>
    <row r="7" spans="1:54" ht="99.75" customHeight="1">
      <c r="A7" s="22" t="s">
        <v>21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4"/>
      <c r="AY7" s="93"/>
      <c r="AZ7" s="93"/>
      <c r="BA7" s="95"/>
      <c r="BB7" s="100"/>
    </row>
    <row r="8" spans="1:54" ht="21" customHeight="1">
      <c r="A8" s="110" t="s">
        <v>103</v>
      </c>
      <c r="B8" s="223">
        <f>B9/90</f>
        <v>5.722222222222222</v>
      </c>
      <c r="C8" s="223">
        <f aca="true" t="shared" si="0" ref="C8:BA8">C9/90</f>
        <v>0</v>
      </c>
      <c r="D8" s="223">
        <f t="shared" si="0"/>
        <v>0</v>
      </c>
      <c r="E8" s="223">
        <f t="shared" si="0"/>
        <v>0</v>
      </c>
      <c r="F8" s="223">
        <f t="shared" si="0"/>
        <v>0</v>
      </c>
      <c r="G8" s="223">
        <f t="shared" si="0"/>
        <v>0</v>
      </c>
      <c r="H8" s="223">
        <f t="shared" si="0"/>
        <v>0</v>
      </c>
      <c r="I8" s="223">
        <f t="shared" si="0"/>
        <v>0</v>
      </c>
      <c r="J8" s="223">
        <f t="shared" si="0"/>
        <v>0</v>
      </c>
      <c r="K8" s="223">
        <f t="shared" si="0"/>
        <v>0</v>
      </c>
      <c r="L8" s="223">
        <f t="shared" si="0"/>
        <v>0</v>
      </c>
      <c r="M8" s="223">
        <f t="shared" si="0"/>
        <v>0</v>
      </c>
      <c r="N8" s="223">
        <f t="shared" si="0"/>
        <v>0</v>
      </c>
      <c r="O8" s="223">
        <f t="shared" si="0"/>
        <v>0</v>
      </c>
      <c r="P8" s="223">
        <f t="shared" si="0"/>
        <v>0</v>
      </c>
      <c r="Q8" s="223">
        <f t="shared" si="0"/>
        <v>0</v>
      </c>
      <c r="R8" s="223">
        <f t="shared" si="0"/>
        <v>0</v>
      </c>
      <c r="S8" s="223">
        <f t="shared" si="0"/>
        <v>0</v>
      </c>
      <c r="T8" s="223">
        <f t="shared" si="0"/>
        <v>0</v>
      </c>
      <c r="U8" s="223">
        <f t="shared" si="0"/>
        <v>0</v>
      </c>
      <c r="V8" s="223">
        <f t="shared" si="0"/>
        <v>0</v>
      </c>
      <c r="W8" s="223">
        <f t="shared" si="0"/>
        <v>0</v>
      </c>
      <c r="X8" s="223">
        <f t="shared" si="0"/>
        <v>0</v>
      </c>
      <c r="Y8" s="223">
        <f t="shared" si="0"/>
        <v>0</v>
      </c>
      <c r="Z8" s="223">
        <f t="shared" si="0"/>
        <v>0</v>
      </c>
      <c r="AA8" s="223">
        <f t="shared" si="0"/>
        <v>0</v>
      </c>
      <c r="AB8" s="223">
        <f t="shared" si="0"/>
        <v>0</v>
      </c>
      <c r="AC8" s="223">
        <f t="shared" si="0"/>
        <v>0</v>
      </c>
      <c r="AD8" s="223">
        <f t="shared" si="0"/>
        <v>0</v>
      </c>
      <c r="AE8" s="223">
        <f t="shared" si="0"/>
        <v>0</v>
      </c>
      <c r="AF8" s="223">
        <f t="shared" si="0"/>
        <v>0</v>
      </c>
      <c r="AG8" s="223">
        <f t="shared" si="0"/>
        <v>0</v>
      </c>
      <c r="AH8" s="223">
        <f t="shared" si="0"/>
        <v>0</v>
      </c>
      <c r="AI8" s="223">
        <f t="shared" si="0"/>
        <v>0</v>
      </c>
      <c r="AJ8" s="223">
        <f t="shared" si="0"/>
        <v>0</v>
      </c>
      <c r="AK8" s="223">
        <f t="shared" si="0"/>
        <v>0</v>
      </c>
      <c r="AL8" s="223">
        <f t="shared" si="0"/>
        <v>0</v>
      </c>
      <c r="AM8" s="223">
        <f t="shared" si="0"/>
        <v>0</v>
      </c>
      <c r="AN8" s="223">
        <f t="shared" si="0"/>
        <v>0</v>
      </c>
      <c r="AO8" s="223">
        <f t="shared" si="0"/>
        <v>0</v>
      </c>
      <c r="AP8" s="223">
        <f t="shared" si="0"/>
        <v>0</v>
      </c>
      <c r="AQ8" s="223">
        <f t="shared" si="0"/>
        <v>0</v>
      </c>
      <c r="AR8" s="223">
        <f t="shared" si="0"/>
        <v>0</v>
      </c>
      <c r="AS8" s="223">
        <f t="shared" si="0"/>
        <v>0</v>
      </c>
      <c r="AT8" s="223">
        <f t="shared" si="0"/>
        <v>0</v>
      </c>
      <c r="AU8" s="223">
        <f t="shared" si="0"/>
        <v>0</v>
      </c>
      <c r="AV8" s="223">
        <f t="shared" si="0"/>
        <v>0</v>
      </c>
      <c r="AW8" s="223">
        <f t="shared" si="0"/>
        <v>0</v>
      </c>
      <c r="AX8" s="223">
        <f t="shared" si="0"/>
        <v>0</v>
      </c>
      <c r="AY8" s="223">
        <f t="shared" si="0"/>
        <v>0</v>
      </c>
      <c r="AZ8" s="223">
        <f t="shared" si="0"/>
        <v>0</v>
      </c>
      <c r="BA8" s="223">
        <f t="shared" si="0"/>
        <v>0</v>
      </c>
      <c r="BB8" s="225">
        <f>SUM(B8:BA8)</f>
        <v>5.722222222222222</v>
      </c>
    </row>
    <row r="9" spans="1:54" ht="21" customHeight="1" thickBot="1">
      <c r="A9" s="109" t="s">
        <v>118</v>
      </c>
      <c r="B9" s="111">
        <f>B12+B16+B20+B23+B27+B30+B33+B35</f>
        <v>515</v>
      </c>
      <c r="C9" s="111">
        <f>C12+C16+C20+C23+C27+C30+C33+C35</f>
        <v>0</v>
      </c>
      <c r="D9" s="111">
        <f aca="true" t="shared" si="1" ref="D9:BA9">D12+D16+D20+D23+D27+D30+D33+D35</f>
        <v>0</v>
      </c>
      <c r="E9" s="111">
        <f t="shared" si="1"/>
        <v>0</v>
      </c>
      <c r="F9" s="111">
        <f t="shared" si="1"/>
        <v>0</v>
      </c>
      <c r="G9" s="111">
        <f t="shared" si="1"/>
        <v>0</v>
      </c>
      <c r="H9" s="111">
        <f t="shared" si="1"/>
        <v>0</v>
      </c>
      <c r="I9" s="111">
        <f t="shared" si="1"/>
        <v>0</v>
      </c>
      <c r="J9" s="111">
        <f t="shared" si="1"/>
        <v>0</v>
      </c>
      <c r="K9" s="111">
        <f t="shared" si="1"/>
        <v>0</v>
      </c>
      <c r="L9" s="111">
        <f t="shared" si="1"/>
        <v>0</v>
      </c>
      <c r="M9" s="111">
        <f t="shared" si="1"/>
        <v>0</v>
      </c>
      <c r="N9" s="111">
        <f t="shared" si="1"/>
        <v>0</v>
      </c>
      <c r="O9" s="111">
        <f t="shared" si="1"/>
        <v>0</v>
      </c>
      <c r="P9" s="111">
        <f t="shared" si="1"/>
        <v>0</v>
      </c>
      <c r="Q9" s="111">
        <f t="shared" si="1"/>
        <v>0</v>
      </c>
      <c r="R9" s="111">
        <f t="shared" si="1"/>
        <v>0</v>
      </c>
      <c r="S9" s="111">
        <f t="shared" si="1"/>
        <v>0</v>
      </c>
      <c r="T9" s="111">
        <f t="shared" si="1"/>
        <v>0</v>
      </c>
      <c r="U9" s="111">
        <f t="shared" si="1"/>
        <v>0</v>
      </c>
      <c r="V9" s="111">
        <f t="shared" si="1"/>
        <v>0</v>
      </c>
      <c r="W9" s="111">
        <f t="shared" si="1"/>
        <v>0</v>
      </c>
      <c r="X9" s="111">
        <f t="shared" si="1"/>
        <v>0</v>
      </c>
      <c r="Y9" s="111">
        <f t="shared" si="1"/>
        <v>0</v>
      </c>
      <c r="Z9" s="111">
        <f t="shared" si="1"/>
        <v>0</v>
      </c>
      <c r="AA9" s="111">
        <f t="shared" si="1"/>
        <v>0</v>
      </c>
      <c r="AB9" s="111">
        <f t="shared" si="1"/>
        <v>0</v>
      </c>
      <c r="AC9" s="111">
        <f t="shared" si="1"/>
        <v>0</v>
      </c>
      <c r="AD9" s="111">
        <f t="shared" si="1"/>
        <v>0</v>
      </c>
      <c r="AE9" s="111">
        <f t="shared" si="1"/>
        <v>0</v>
      </c>
      <c r="AF9" s="111">
        <f t="shared" si="1"/>
        <v>0</v>
      </c>
      <c r="AG9" s="111">
        <f t="shared" si="1"/>
        <v>0</v>
      </c>
      <c r="AH9" s="111">
        <f t="shared" si="1"/>
        <v>0</v>
      </c>
      <c r="AI9" s="111">
        <f t="shared" si="1"/>
        <v>0</v>
      </c>
      <c r="AJ9" s="111">
        <f t="shared" si="1"/>
        <v>0</v>
      </c>
      <c r="AK9" s="111">
        <f t="shared" si="1"/>
        <v>0</v>
      </c>
      <c r="AL9" s="111">
        <f t="shared" si="1"/>
        <v>0</v>
      </c>
      <c r="AM9" s="111">
        <f t="shared" si="1"/>
        <v>0</v>
      </c>
      <c r="AN9" s="111">
        <f t="shared" si="1"/>
        <v>0</v>
      </c>
      <c r="AO9" s="111">
        <f t="shared" si="1"/>
        <v>0</v>
      </c>
      <c r="AP9" s="111">
        <f t="shared" si="1"/>
        <v>0</v>
      </c>
      <c r="AQ9" s="111">
        <f t="shared" si="1"/>
        <v>0</v>
      </c>
      <c r="AR9" s="111">
        <f t="shared" si="1"/>
        <v>0</v>
      </c>
      <c r="AS9" s="111">
        <f t="shared" si="1"/>
        <v>0</v>
      </c>
      <c r="AT9" s="111">
        <f t="shared" si="1"/>
        <v>0</v>
      </c>
      <c r="AU9" s="111">
        <f t="shared" si="1"/>
        <v>0</v>
      </c>
      <c r="AV9" s="111">
        <f t="shared" si="1"/>
        <v>0</v>
      </c>
      <c r="AW9" s="111">
        <f t="shared" si="1"/>
        <v>0</v>
      </c>
      <c r="AX9" s="111">
        <f t="shared" si="1"/>
        <v>0</v>
      </c>
      <c r="AY9" s="111">
        <f t="shared" si="1"/>
        <v>0</v>
      </c>
      <c r="AZ9" s="111">
        <f t="shared" si="1"/>
        <v>0</v>
      </c>
      <c r="BA9" s="111">
        <f t="shared" si="1"/>
        <v>0</v>
      </c>
      <c r="BB9" s="224">
        <f>SUM(B9:BA9)</f>
        <v>515</v>
      </c>
    </row>
    <row r="10" spans="1:54" s="8" customFormat="1" ht="21" customHeight="1">
      <c r="A10" s="33" t="s">
        <v>28</v>
      </c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4"/>
      <c r="AY10" s="113"/>
      <c r="AZ10" s="113"/>
      <c r="BA10" s="115"/>
      <c r="BB10" s="99"/>
    </row>
    <row r="11" spans="1:54" s="8" customFormat="1" ht="21" customHeight="1">
      <c r="A11" s="105" t="s">
        <v>106</v>
      </c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8"/>
      <c r="AY11" s="117"/>
      <c r="AZ11" s="117"/>
      <c r="BA11" s="119"/>
      <c r="BB11" s="106"/>
    </row>
    <row r="12" spans="1:54" s="8" customFormat="1" ht="21" customHeight="1">
      <c r="A12" s="107" t="s">
        <v>113</v>
      </c>
      <c r="B12" s="120">
        <f>Beisp41!G3</f>
        <v>40</v>
      </c>
      <c r="C12" s="121">
        <f>'42'!G3</f>
        <v>0</v>
      </c>
      <c r="D12" s="121">
        <f>'43'!G3</f>
        <v>0</v>
      </c>
      <c r="E12" s="121">
        <f>'44'!G3</f>
        <v>0</v>
      </c>
      <c r="F12" s="121">
        <f>'45'!G3</f>
        <v>0</v>
      </c>
      <c r="G12" s="121">
        <f>'46'!G3</f>
        <v>0</v>
      </c>
      <c r="H12" s="121">
        <f>'47'!G3</f>
        <v>0</v>
      </c>
      <c r="I12" s="121">
        <f>'48'!G3</f>
        <v>0</v>
      </c>
      <c r="J12" s="121">
        <f>'49'!G3</f>
        <v>0</v>
      </c>
      <c r="K12" s="121">
        <f>'50'!G3</f>
        <v>0</v>
      </c>
      <c r="L12" s="121">
        <f>'51'!G3</f>
        <v>0</v>
      </c>
      <c r="M12" s="121">
        <f>'52'!G3</f>
        <v>0</v>
      </c>
      <c r="N12" s="121">
        <f>2!G3</f>
        <v>0</v>
      </c>
      <c r="O12" s="121">
        <f>3!G3</f>
        <v>0</v>
      </c>
      <c r="P12" s="121">
        <f>4!G3</f>
        <v>0</v>
      </c>
      <c r="Q12" s="121">
        <f>5!G3</f>
        <v>0</v>
      </c>
      <c r="R12" s="121">
        <f>6!G3</f>
        <v>0</v>
      </c>
      <c r="S12" s="121">
        <f>7!G3</f>
        <v>0</v>
      </c>
      <c r="T12" s="121">
        <f>8!G3</f>
        <v>0</v>
      </c>
      <c r="U12" s="121">
        <f>9!G3</f>
        <v>0</v>
      </c>
      <c r="V12" s="121">
        <f>'10'!G3</f>
        <v>0</v>
      </c>
      <c r="W12" s="121">
        <f>'11'!G3</f>
        <v>0</v>
      </c>
      <c r="X12" s="121">
        <f>'12'!G3</f>
        <v>0</v>
      </c>
      <c r="Y12" s="121">
        <f>'13'!G3</f>
        <v>0</v>
      </c>
      <c r="Z12" s="121">
        <f>'14'!G3</f>
        <v>0</v>
      </c>
      <c r="AA12" s="121">
        <f>'15'!G3</f>
        <v>0</v>
      </c>
      <c r="AB12" s="121">
        <f>'16'!G3</f>
        <v>0</v>
      </c>
      <c r="AC12" s="121">
        <f>'17'!G3</f>
        <v>0</v>
      </c>
      <c r="AD12" s="121">
        <f>'18'!G3</f>
        <v>0</v>
      </c>
      <c r="AE12" s="121">
        <f>'19'!G3</f>
        <v>0</v>
      </c>
      <c r="AF12" s="121">
        <f>'20'!G3</f>
        <v>0</v>
      </c>
      <c r="AG12" s="121">
        <f>'21'!G3</f>
        <v>0</v>
      </c>
      <c r="AH12" s="121">
        <f>'22'!G3</f>
        <v>0</v>
      </c>
      <c r="AI12" s="121">
        <f>'23'!G3</f>
        <v>0</v>
      </c>
      <c r="AJ12" s="121">
        <f>'24'!G3</f>
        <v>0</v>
      </c>
      <c r="AK12" s="121">
        <f>'25'!G3</f>
        <v>0</v>
      </c>
      <c r="AL12" s="121">
        <f>'26'!G3</f>
        <v>0</v>
      </c>
      <c r="AM12" s="121">
        <f>'27'!G3</f>
        <v>0</v>
      </c>
      <c r="AN12" s="121">
        <f>'28'!G3</f>
        <v>0</v>
      </c>
      <c r="AO12" s="121">
        <f>'29'!G3</f>
        <v>0</v>
      </c>
      <c r="AP12" s="121">
        <f>'30'!G3</f>
        <v>0</v>
      </c>
      <c r="AQ12" s="121">
        <f>'31'!G3</f>
        <v>0</v>
      </c>
      <c r="AR12" s="121">
        <f>'32'!G3</f>
        <v>0</v>
      </c>
      <c r="AS12" s="121">
        <f>'33'!G3</f>
        <v>0</v>
      </c>
      <c r="AT12" s="121">
        <f>'34'!G3</f>
        <v>0</v>
      </c>
      <c r="AU12" s="121">
        <f>'35'!G3</f>
        <v>0</v>
      </c>
      <c r="AV12" s="121">
        <f>'36'!G3</f>
        <v>0</v>
      </c>
      <c r="AW12" s="121">
        <f>'37'!G3</f>
        <v>0</v>
      </c>
      <c r="AX12" s="121">
        <f>'38'!G3</f>
        <v>0</v>
      </c>
      <c r="AY12" s="121">
        <f>'39'!G3</f>
        <v>0</v>
      </c>
      <c r="AZ12" s="121">
        <f>'40'!G3</f>
        <v>0</v>
      </c>
      <c r="BA12" s="121">
        <f>'41'!G3</f>
        <v>0</v>
      </c>
      <c r="BB12" s="100">
        <f>SUM(B12:BA12)</f>
        <v>40</v>
      </c>
    </row>
    <row r="13" spans="1:54" s="8" customFormat="1" ht="21" customHeight="1">
      <c r="A13" s="107" t="s">
        <v>112</v>
      </c>
      <c r="B13" s="120">
        <f>Beisp41!H3</f>
        <v>1200</v>
      </c>
      <c r="C13" s="121">
        <f>'42'!H3</f>
        <v>0</v>
      </c>
      <c r="D13" s="121">
        <f>'43'!H3</f>
        <v>0</v>
      </c>
      <c r="E13" s="121">
        <f>'44'!H3</f>
        <v>0</v>
      </c>
      <c r="F13" s="121">
        <f>'45'!H3</f>
        <v>0</v>
      </c>
      <c r="G13" s="121">
        <f>'46'!H3</f>
        <v>0</v>
      </c>
      <c r="H13" s="121">
        <f>'47'!H3</f>
        <v>0</v>
      </c>
      <c r="I13" s="121">
        <f>'48'!H3</f>
        <v>0</v>
      </c>
      <c r="J13" s="121">
        <f>'49'!H3</f>
        <v>0</v>
      </c>
      <c r="K13" s="121">
        <f>'50'!H3</f>
        <v>0</v>
      </c>
      <c r="L13" s="121">
        <f>'51'!H3</f>
        <v>0</v>
      </c>
      <c r="M13" s="121">
        <f>'52'!H3</f>
        <v>0</v>
      </c>
      <c r="N13" s="121">
        <f>2!H3</f>
        <v>0</v>
      </c>
      <c r="O13" s="121">
        <f>3!H3</f>
        <v>0</v>
      </c>
      <c r="P13" s="121">
        <f>4!H3</f>
        <v>0</v>
      </c>
      <c r="Q13" s="121">
        <f>5!H3</f>
        <v>0</v>
      </c>
      <c r="R13" s="121">
        <f>6!H3</f>
        <v>0</v>
      </c>
      <c r="S13" s="121">
        <f>7!H3</f>
        <v>0</v>
      </c>
      <c r="T13" s="121">
        <f>8!H3</f>
        <v>0</v>
      </c>
      <c r="U13" s="121">
        <f>9!H3</f>
        <v>0</v>
      </c>
      <c r="V13" s="121">
        <f>'10'!H3</f>
        <v>0</v>
      </c>
      <c r="W13" s="121">
        <f>'11'!H3</f>
        <v>0</v>
      </c>
      <c r="X13" s="121">
        <f>'12'!H3</f>
        <v>0</v>
      </c>
      <c r="Y13" s="121">
        <f>'13'!H3</f>
        <v>0</v>
      </c>
      <c r="Z13" s="121">
        <f>'14'!H3</f>
        <v>0</v>
      </c>
      <c r="AA13" s="121">
        <f>'15'!H3</f>
        <v>0</v>
      </c>
      <c r="AB13" s="121">
        <f>'16'!H3</f>
        <v>0</v>
      </c>
      <c r="AC13" s="121">
        <f>'17'!H3</f>
        <v>0</v>
      </c>
      <c r="AD13" s="121">
        <f>'18'!H3</f>
        <v>0</v>
      </c>
      <c r="AE13" s="121">
        <f>'19'!H3</f>
        <v>0</v>
      </c>
      <c r="AF13" s="121">
        <f>'20'!H3</f>
        <v>0</v>
      </c>
      <c r="AG13" s="121">
        <f>'21'!H3</f>
        <v>0</v>
      </c>
      <c r="AH13" s="121">
        <f>'22'!H3</f>
        <v>0</v>
      </c>
      <c r="AI13" s="121">
        <f>'23'!H3</f>
        <v>0</v>
      </c>
      <c r="AJ13" s="121">
        <f>'24'!H3</f>
        <v>0</v>
      </c>
      <c r="AK13" s="121">
        <f>'25'!H3</f>
        <v>0</v>
      </c>
      <c r="AL13" s="121">
        <f>'26'!H3</f>
        <v>0</v>
      </c>
      <c r="AM13" s="121">
        <f>'27'!H3</f>
        <v>0</v>
      </c>
      <c r="AN13" s="121">
        <f>'28'!H3</f>
        <v>0</v>
      </c>
      <c r="AO13" s="121">
        <f>'29'!H3</f>
        <v>0</v>
      </c>
      <c r="AP13" s="121">
        <f>'30'!H3</f>
        <v>0</v>
      </c>
      <c r="AQ13" s="121">
        <f>'31'!H3</f>
        <v>0</v>
      </c>
      <c r="AR13" s="121">
        <f>'32'!H3</f>
        <v>0</v>
      </c>
      <c r="AS13" s="121">
        <f>'33'!H3</f>
        <v>0</v>
      </c>
      <c r="AT13" s="121">
        <f>'34'!H3</f>
        <v>0</v>
      </c>
      <c r="AU13" s="121">
        <f>'35'!H3</f>
        <v>0</v>
      </c>
      <c r="AV13" s="121">
        <f>'36'!H3</f>
        <v>0</v>
      </c>
      <c r="AW13" s="121">
        <f>'37'!H3</f>
        <v>0</v>
      </c>
      <c r="AX13" s="121">
        <f>'38'!H3</f>
        <v>0</v>
      </c>
      <c r="AY13" s="121">
        <f>'39'!H3</f>
        <v>0</v>
      </c>
      <c r="AZ13" s="121">
        <f>'40'!H3</f>
        <v>0</v>
      </c>
      <c r="BA13" s="121">
        <f>'41'!H3</f>
        <v>0</v>
      </c>
      <c r="BB13" s="100">
        <f>SUM(B13:BA13)</f>
        <v>1200</v>
      </c>
    </row>
    <row r="14" spans="1:54" s="8" customFormat="1" ht="21" customHeight="1">
      <c r="A14" s="108" t="s">
        <v>119</v>
      </c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00"/>
    </row>
    <row r="15" spans="1:54" s="8" customFormat="1" ht="21" customHeight="1">
      <c r="A15" s="31" t="s">
        <v>179</v>
      </c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00"/>
    </row>
    <row r="16" spans="1:54" s="8" customFormat="1" ht="21" customHeight="1">
      <c r="A16" s="107" t="s">
        <v>113</v>
      </c>
      <c r="B16" s="125">
        <f>Beisp41!G4</f>
        <v>30</v>
      </c>
      <c r="C16" s="121">
        <f>'42'!G4</f>
        <v>0</v>
      </c>
      <c r="D16" s="121">
        <f>'43'!G4</f>
        <v>0</v>
      </c>
      <c r="E16" s="121">
        <f>'44'!G4</f>
        <v>0</v>
      </c>
      <c r="F16" s="121">
        <f>'45'!G4</f>
        <v>0</v>
      </c>
      <c r="G16" s="121">
        <f>'46'!G4</f>
        <v>0</v>
      </c>
      <c r="H16" s="121">
        <f>'47'!G4</f>
        <v>0</v>
      </c>
      <c r="I16" s="121">
        <f>'48'!G4</f>
        <v>0</v>
      </c>
      <c r="J16" s="121">
        <f>'49'!G4</f>
        <v>0</v>
      </c>
      <c r="K16" s="121">
        <f>'50'!G4</f>
        <v>0</v>
      </c>
      <c r="L16" s="121">
        <f>'51'!G4</f>
        <v>0</v>
      </c>
      <c r="M16" s="121">
        <f>'52'!G4</f>
        <v>0</v>
      </c>
      <c r="N16" s="121">
        <f>2!G4</f>
        <v>0</v>
      </c>
      <c r="O16" s="121">
        <f>3!G4</f>
        <v>0</v>
      </c>
      <c r="P16" s="121">
        <f>4!G4</f>
        <v>0</v>
      </c>
      <c r="Q16" s="121">
        <f>5!G4</f>
        <v>0</v>
      </c>
      <c r="R16" s="121">
        <f>6!G4</f>
        <v>0</v>
      </c>
      <c r="S16" s="121">
        <f>7!G4</f>
        <v>0</v>
      </c>
      <c r="T16" s="121">
        <f>8!G4</f>
        <v>0</v>
      </c>
      <c r="U16" s="121">
        <f>9!G4</f>
        <v>0</v>
      </c>
      <c r="V16" s="121">
        <f>'10'!G4</f>
        <v>0</v>
      </c>
      <c r="W16" s="121">
        <f>'11'!G4</f>
        <v>0</v>
      </c>
      <c r="X16" s="121">
        <f>'12'!G4</f>
        <v>0</v>
      </c>
      <c r="Y16" s="121">
        <f>'13'!G4</f>
        <v>0</v>
      </c>
      <c r="Z16" s="121">
        <f>'14'!G4</f>
        <v>0</v>
      </c>
      <c r="AA16" s="121">
        <f>'15'!G4</f>
        <v>0</v>
      </c>
      <c r="AB16" s="121">
        <f>'16'!G4</f>
        <v>0</v>
      </c>
      <c r="AC16" s="121">
        <f>'17'!G4</f>
        <v>0</v>
      </c>
      <c r="AD16" s="121">
        <f>'18'!G4</f>
        <v>0</v>
      </c>
      <c r="AE16" s="121">
        <f>'19'!G4</f>
        <v>0</v>
      </c>
      <c r="AF16" s="121">
        <f>'20'!G4</f>
        <v>0</v>
      </c>
      <c r="AG16" s="121">
        <f>'21'!G4</f>
        <v>0</v>
      </c>
      <c r="AH16" s="121">
        <f>'22'!G4</f>
        <v>0</v>
      </c>
      <c r="AI16" s="121">
        <f>'23'!G4</f>
        <v>0</v>
      </c>
      <c r="AJ16" s="121">
        <f>'24'!G4</f>
        <v>0</v>
      </c>
      <c r="AK16" s="121">
        <f>'25'!G4</f>
        <v>0</v>
      </c>
      <c r="AL16" s="121">
        <f>'26'!G4</f>
        <v>0</v>
      </c>
      <c r="AM16" s="121">
        <f>'27'!G4</f>
        <v>0</v>
      </c>
      <c r="AN16" s="121">
        <f>'28'!G4</f>
        <v>0</v>
      </c>
      <c r="AO16" s="121">
        <f>'29'!G4</f>
        <v>0</v>
      </c>
      <c r="AP16" s="121">
        <f>'30'!G4</f>
        <v>0</v>
      </c>
      <c r="AQ16" s="121">
        <f>'31'!G4</f>
        <v>0</v>
      </c>
      <c r="AR16" s="121">
        <f>'32'!G4</f>
        <v>0</v>
      </c>
      <c r="AS16" s="121">
        <f>'33'!G4</f>
        <v>0</v>
      </c>
      <c r="AT16" s="121">
        <f>'34'!G4</f>
        <v>0</v>
      </c>
      <c r="AU16" s="121">
        <f>'35'!G4</f>
        <v>0</v>
      </c>
      <c r="AV16" s="121">
        <f>'36'!G4</f>
        <v>0</v>
      </c>
      <c r="AW16" s="121">
        <f>'37'!G4</f>
        <v>0</v>
      </c>
      <c r="AX16" s="121">
        <f>'38'!G4</f>
        <v>0</v>
      </c>
      <c r="AY16" s="121">
        <f>'39'!G4</f>
        <v>0</v>
      </c>
      <c r="AZ16" s="121">
        <f>'40'!G4</f>
        <v>0</v>
      </c>
      <c r="BA16" s="121">
        <f>'41'!G4</f>
        <v>0</v>
      </c>
      <c r="BB16" s="100">
        <f>SUM(B16:BA16)</f>
        <v>30</v>
      </c>
    </row>
    <row r="17" spans="1:54" s="8" customFormat="1" ht="21" customHeight="1">
      <c r="A17" s="107" t="s">
        <v>110</v>
      </c>
      <c r="B17" s="125">
        <f>Beisp41!H4</f>
        <v>250</v>
      </c>
      <c r="C17" s="121">
        <f>'42'!H4</f>
        <v>0</v>
      </c>
      <c r="D17" s="121">
        <f>'43'!H4</f>
        <v>0</v>
      </c>
      <c r="E17" s="121">
        <f>'44'!H4</f>
        <v>0</v>
      </c>
      <c r="F17" s="121">
        <f>'45'!H4</f>
        <v>0</v>
      </c>
      <c r="G17" s="121">
        <f>'46'!H4</f>
        <v>0</v>
      </c>
      <c r="H17" s="121">
        <f>'47'!H4</f>
        <v>0</v>
      </c>
      <c r="I17" s="121">
        <f>'48'!H4</f>
        <v>0</v>
      </c>
      <c r="J17" s="121">
        <f>'49'!H4</f>
        <v>0</v>
      </c>
      <c r="K17" s="121">
        <f>'50'!H4</f>
        <v>0</v>
      </c>
      <c r="L17" s="121">
        <f>'51'!H4</f>
        <v>0</v>
      </c>
      <c r="M17" s="121">
        <f>'52'!H4</f>
        <v>0</v>
      </c>
      <c r="N17" s="121">
        <f>2!H4</f>
        <v>0</v>
      </c>
      <c r="O17" s="121">
        <f>3!H4</f>
        <v>0</v>
      </c>
      <c r="P17" s="121">
        <f>4!H4</f>
        <v>0</v>
      </c>
      <c r="Q17" s="121">
        <f>5!H4</f>
        <v>0</v>
      </c>
      <c r="R17" s="121">
        <f>6!H4</f>
        <v>0</v>
      </c>
      <c r="S17" s="121">
        <f>7!H4</f>
        <v>0</v>
      </c>
      <c r="T17" s="121">
        <f>8!H4</f>
        <v>0</v>
      </c>
      <c r="U17" s="121">
        <f>9!H4</f>
        <v>0</v>
      </c>
      <c r="V17" s="121">
        <f>'10'!H4</f>
        <v>0</v>
      </c>
      <c r="W17" s="121">
        <f>'11'!H4</f>
        <v>0</v>
      </c>
      <c r="X17" s="121">
        <f>'12'!H4</f>
        <v>0</v>
      </c>
      <c r="Y17" s="121">
        <f>'13'!H4</f>
        <v>0</v>
      </c>
      <c r="Z17" s="121">
        <f>'14'!H4</f>
        <v>0</v>
      </c>
      <c r="AA17" s="121">
        <f>'15'!H4</f>
        <v>0</v>
      </c>
      <c r="AB17" s="121">
        <f>'16'!H4</f>
        <v>0</v>
      </c>
      <c r="AC17" s="121">
        <f>'17'!H4</f>
        <v>0</v>
      </c>
      <c r="AD17" s="121">
        <f>'18'!H4</f>
        <v>0</v>
      </c>
      <c r="AE17" s="121">
        <f>'19'!H4</f>
        <v>0</v>
      </c>
      <c r="AF17" s="121">
        <f>'20'!H4</f>
        <v>0</v>
      </c>
      <c r="AG17" s="121">
        <f>'21'!H4</f>
        <v>0</v>
      </c>
      <c r="AH17" s="121">
        <f>'22'!H4</f>
        <v>0</v>
      </c>
      <c r="AI17" s="121">
        <f>'23'!H4</f>
        <v>0</v>
      </c>
      <c r="AJ17" s="121">
        <f>'24'!H4</f>
        <v>0</v>
      </c>
      <c r="AK17" s="121">
        <f>'25'!H4</f>
        <v>0</v>
      </c>
      <c r="AL17" s="121">
        <f>'26'!H4</f>
        <v>0</v>
      </c>
      <c r="AM17" s="121">
        <f>'27'!H4</f>
        <v>0</v>
      </c>
      <c r="AN17" s="121">
        <f>'28'!H4</f>
        <v>0</v>
      </c>
      <c r="AO17" s="121">
        <f>'29'!H4</f>
        <v>0</v>
      </c>
      <c r="AP17" s="121">
        <f>'30'!H4</f>
        <v>0</v>
      </c>
      <c r="AQ17" s="121">
        <f>'31'!H4</f>
        <v>0</v>
      </c>
      <c r="AR17" s="121">
        <f>'32'!H4</f>
        <v>0</v>
      </c>
      <c r="AS17" s="121">
        <f>'33'!H4</f>
        <v>0</v>
      </c>
      <c r="AT17" s="121">
        <f>'34'!H4</f>
        <v>0</v>
      </c>
      <c r="AU17" s="121">
        <f>'35'!H4</f>
        <v>0</v>
      </c>
      <c r="AV17" s="121">
        <f>'36'!H4</f>
        <v>0</v>
      </c>
      <c r="AW17" s="121">
        <f>'37'!H4</f>
        <v>0</v>
      </c>
      <c r="AX17" s="121">
        <f>'38'!H4</f>
        <v>0</v>
      </c>
      <c r="AY17" s="121">
        <f>'39'!H4</f>
        <v>0</v>
      </c>
      <c r="AZ17" s="121">
        <f>'40'!H4</f>
        <v>0</v>
      </c>
      <c r="BA17" s="121">
        <f>'41'!H4</f>
        <v>0</v>
      </c>
      <c r="BB17" s="100">
        <f>SUM(B17:BA17)</f>
        <v>250</v>
      </c>
    </row>
    <row r="18" spans="1:54" s="8" customFormat="1" ht="21" customHeight="1">
      <c r="A18" s="108" t="s">
        <v>120</v>
      </c>
      <c r="B18" s="123"/>
      <c r="C18" s="124"/>
      <c r="D18" s="124"/>
      <c r="E18" s="124"/>
      <c r="F18" s="121"/>
      <c r="G18" s="121"/>
      <c r="H18" s="121"/>
      <c r="I18" s="121"/>
      <c r="J18" s="121"/>
      <c r="K18" s="121"/>
      <c r="L18" s="121"/>
      <c r="M18" s="121"/>
      <c r="N18" s="121"/>
      <c r="O18" s="122"/>
      <c r="P18" s="122"/>
      <c r="Q18" s="122"/>
      <c r="R18" s="121"/>
      <c r="S18" s="124"/>
      <c r="T18" s="124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00"/>
    </row>
    <row r="19" spans="1:54" s="8" customFormat="1" ht="21" customHeight="1">
      <c r="A19" s="31" t="s">
        <v>114</v>
      </c>
      <c r="B19" s="123"/>
      <c r="C19" s="124"/>
      <c r="D19" s="124"/>
      <c r="E19" s="124"/>
      <c r="F19" s="121"/>
      <c r="G19" s="121"/>
      <c r="H19" s="121"/>
      <c r="I19" s="121"/>
      <c r="J19" s="121"/>
      <c r="K19" s="121"/>
      <c r="L19" s="121"/>
      <c r="M19" s="121"/>
      <c r="N19" s="121"/>
      <c r="O19" s="122"/>
      <c r="P19" s="122"/>
      <c r="Q19" s="122"/>
      <c r="R19" s="121"/>
      <c r="S19" s="124"/>
      <c r="T19" s="12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00"/>
    </row>
    <row r="20" spans="1:54" s="8" customFormat="1" ht="21" customHeight="1">
      <c r="A20" s="129" t="s">
        <v>111</v>
      </c>
      <c r="B20" s="125">
        <f>Beisp41!G5</f>
        <v>55</v>
      </c>
      <c r="C20" s="121">
        <f>'42'!G5</f>
        <v>0</v>
      </c>
      <c r="D20" s="121">
        <f>'43'!G5</f>
        <v>0</v>
      </c>
      <c r="E20" s="121">
        <f>'44'!G5</f>
        <v>0</v>
      </c>
      <c r="F20" s="121">
        <f>'45'!G5</f>
        <v>0</v>
      </c>
      <c r="G20" s="121">
        <f>'46'!G5</f>
        <v>0</v>
      </c>
      <c r="H20" s="121">
        <f>'47'!G5</f>
        <v>0</v>
      </c>
      <c r="I20" s="121">
        <f>'48'!G5</f>
        <v>0</v>
      </c>
      <c r="J20" s="121">
        <f>'49'!G5</f>
        <v>0</v>
      </c>
      <c r="K20" s="121">
        <f>'50'!G5</f>
        <v>0</v>
      </c>
      <c r="L20" s="121">
        <f>'51'!G5</f>
        <v>0</v>
      </c>
      <c r="M20" s="121">
        <f>'52'!G5</f>
        <v>0</v>
      </c>
      <c r="N20" s="121">
        <f>2!G5</f>
        <v>0</v>
      </c>
      <c r="O20" s="121">
        <f>3!G5</f>
        <v>0</v>
      </c>
      <c r="P20" s="121">
        <f>4!G5</f>
        <v>0</v>
      </c>
      <c r="Q20" s="121">
        <f>5!G5</f>
        <v>0</v>
      </c>
      <c r="R20" s="121">
        <f>6!G5</f>
        <v>0</v>
      </c>
      <c r="S20" s="121">
        <f>7!G5</f>
        <v>0</v>
      </c>
      <c r="T20" s="121">
        <f>8!G5</f>
        <v>0</v>
      </c>
      <c r="U20" s="121">
        <f>9!G5</f>
        <v>0</v>
      </c>
      <c r="V20" s="121">
        <f>'10'!G5</f>
        <v>0</v>
      </c>
      <c r="W20" s="121">
        <f>'11'!G5</f>
        <v>0</v>
      </c>
      <c r="X20" s="121">
        <f>'12'!G5</f>
        <v>0</v>
      </c>
      <c r="Y20" s="121">
        <f>'13'!G5</f>
        <v>0</v>
      </c>
      <c r="Z20" s="121">
        <f>'14'!G5</f>
        <v>0</v>
      </c>
      <c r="AA20" s="121">
        <f>'15'!G5</f>
        <v>0</v>
      </c>
      <c r="AB20" s="121">
        <f>'16'!G5</f>
        <v>0</v>
      </c>
      <c r="AC20" s="121">
        <f>'17'!G5</f>
        <v>0</v>
      </c>
      <c r="AD20" s="121">
        <f>'18'!G5</f>
        <v>0</v>
      </c>
      <c r="AE20" s="121">
        <f>'19'!G5</f>
        <v>0</v>
      </c>
      <c r="AF20" s="121">
        <f>'20'!G5</f>
        <v>0</v>
      </c>
      <c r="AG20" s="121">
        <f>'21'!G5</f>
        <v>0</v>
      </c>
      <c r="AH20" s="121">
        <f>'22'!G5</f>
        <v>0</v>
      </c>
      <c r="AI20" s="121">
        <f>'23'!G5</f>
        <v>0</v>
      </c>
      <c r="AJ20" s="121">
        <f>'24'!G5</f>
        <v>0</v>
      </c>
      <c r="AK20" s="121">
        <f>'25'!G5</f>
        <v>0</v>
      </c>
      <c r="AL20" s="121">
        <f>'26'!G5</f>
        <v>0</v>
      </c>
      <c r="AM20" s="121">
        <f>'27'!G5</f>
        <v>0</v>
      </c>
      <c r="AN20" s="121">
        <f>'28'!G5</f>
        <v>0</v>
      </c>
      <c r="AO20" s="121">
        <f>'29'!G5</f>
        <v>0</v>
      </c>
      <c r="AP20" s="121">
        <f>'30'!G5</f>
        <v>0</v>
      </c>
      <c r="AQ20" s="121">
        <f>'31'!G5</f>
        <v>0</v>
      </c>
      <c r="AR20" s="121">
        <f>'32'!G5</f>
        <v>0</v>
      </c>
      <c r="AS20" s="121">
        <f>'33'!G5</f>
        <v>0</v>
      </c>
      <c r="AT20" s="121">
        <f>'34'!G5</f>
        <v>0</v>
      </c>
      <c r="AU20" s="121">
        <f>'35'!G5</f>
        <v>0</v>
      </c>
      <c r="AV20" s="121">
        <f>'36'!G5</f>
        <v>0</v>
      </c>
      <c r="AW20" s="121">
        <f>'37'!G5</f>
        <v>0</v>
      </c>
      <c r="AX20" s="121">
        <f>'38'!G5</f>
        <v>0</v>
      </c>
      <c r="AY20" s="121">
        <f>'39'!G5</f>
        <v>0</v>
      </c>
      <c r="AZ20" s="121">
        <f>'40'!G5</f>
        <v>0</v>
      </c>
      <c r="BA20" s="121">
        <f>'41'!G5</f>
        <v>0</v>
      </c>
      <c r="BB20" s="100">
        <f>SUM(B20:BA20)</f>
        <v>55</v>
      </c>
    </row>
    <row r="21" spans="1:54" s="8" customFormat="1" ht="21" customHeight="1">
      <c r="A21" s="129" t="s">
        <v>115</v>
      </c>
      <c r="B21" s="125">
        <f>Beisp41!H5</f>
        <v>450</v>
      </c>
      <c r="C21" s="121">
        <f>'42'!H5</f>
        <v>0</v>
      </c>
      <c r="D21" s="121">
        <f>'43'!H5</f>
        <v>0</v>
      </c>
      <c r="E21" s="121">
        <f>'44'!H5</f>
        <v>0</v>
      </c>
      <c r="F21" s="121">
        <f>'45'!H5</f>
        <v>0</v>
      </c>
      <c r="G21" s="121">
        <f>'46'!H5</f>
        <v>0</v>
      </c>
      <c r="H21" s="121">
        <f>'47'!H5</f>
        <v>0</v>
      </c>
      <c r="I21" s="121">
        <f>'48'!H5</f>
        <v>0</v>
      </c>
      <c r="J21" s="121">
        <f>'49'!H5</f>
        <v>0</v>
      </c>
      <c r="K21" s="121">
        <f>'50'!H5</f>
        <v>0</v>
      </c>
      <c r="L21" s="121">
        <f>'51'!H5</f>
        <v>0</v>
      </c>
      <c r="M21" s="121">
        <f>'52'!H5</f>
        <v>0</v>
      </c>
      <c r="N21" s="121">
        <f>2!H5</f>
        <v>0</v>
      </c>
      <c r="O21" s="121">
        <f>3!H5</f>
        <v>0</v>
      </c>
      <c r="P21" s="121">
        <f>4!H5</f>
        <v>0</v>
      </c>
      <c r="Q21" s="121">
        <f>5!H5</f>
        <v>0</v>
      </c>
      <c r="R21" s="121">
        <f>6!H5</f>
        <v>0</v>
      </c>
      <c r="S21" s="121">
        <f>7!H5</f>
        <v>0</v>
      </c>
      <c r="T21" s="121">
        <f>8!H5</f>
        <v>0</v>
      </c>
      <c r="U21" s="121">
        <f>9!H5</f>
        <v>0</v>
      </c>
      <c r="V21" s="121">
        <f>'10'!H5</f>
        <v>0</v>
      </c>
      <c r="W21" s="121">
        <f>'11'!H5</f>
        <v>0</v>
      </c>
      <c r="X21" s="121">
        <f>'12'!H5</f>
        <v>0</v>
      </c>
      <c r="Y21" s="121">
        <f>'13'!H5</f>
        <v>0</v>
      </c>
      <c r="Z21" s="121">
        <f>'14'!H5</f>
        <v>0</v>
      </c>
      <c r="AA21" s="121">
        <f>'15'!H5</f>
        <v>0</v>
      </c>
      <c r="AB21" s="121">
        <f>'16'!H5</f>
        <v>0</v>
      </c>
      <c r="AC21" s="121">
        <f>'17'!H5</f>
        <v>0</v>
      </c>
      <c r="AD21" s="121">
        <f>'18'!H5</f>
        <v>0</v>
      </c>
      <c r="AE21" s="121">
        <f>'19'!H5</f>
        <v>0</v>
      </c>
      <c r="AF21" s="121">
        <f>'20'!H5</f>
        <v>0</v>
      </c>
      <c r="AG21" s="121">
        <f>'21'!H5</f>
        <v>0</v>
      </c>
      <c r="AH21" s="121">
        <f>'22'!H5</f>
        <v>0</v>
      </c>
      <c r="AI21" s="121">
        <f>'23'!H5</f>
        <v>0</v>
      </c>
      <c r="AJ21" s="121">
        <f>'24'!H5</f>
        <v>0</v>
      </c>
      <c r="AK21" s="121">
        <f>'25'!H5</f>
        <v>0</v>
      </c>
      <c r="AL21" s="121">
        <f>'26'!H5</f>
        <v>0</v>
      </c>
      <c r="AM21" s="121">
        <f>'27'!H5</f>
        <v>0</v>
      </c>
      <c r="AN21" s="121">
        <f>'28'!H5</f>
        <v>0</v>
      </c>
      <c r="AO21" s="121">
        <f>'29'!H5</f>
        <v>0</v>
      </c>
      <c r="AP21" s="121">
        <f>'30'!H5</f>
        <v>0</v>
      </c>
      <c r="AQ21" s="121">
        <f>'31'!H5</f>
        <v>0</v>
      </c>
      <c r="AR21" s="121">
        <f>'32'!H5</f>
        <v>0</v>
      </c>
      <c r="AS21" s="121">
        <f>'33'!H5</f>
        <v>0</v>
      </c>
      <c r="AT21" s="121">
        <f>'34'!H5</f>
        <v>0</v>
      </c>
      <c r="AU21" s="121">
        <f>'35'!H5</f>
        <v>0</v>
      </c>
      <c r="AV21" s="121">
        <f>'36'!H5</f>
        <v>0</v>
      </c>
      <c r="AW21" s="121">
        <f>'37'!H5</f>
        <v>0</v>
      </c>
      <c r="AX21" s="121">
        <f>'38'!H5</f>
        <v>0</v>
      </c>
      <c r="AY21" s="121">
        <f>'39'!H5</f>
        <v>0</v>
      </c>
      <c r="AZ21" s="121">
        <f>'40'!H5</f>
        <v>0</v>
      </c>
      <c r="BA21" s="121">
        <f>'41'!H5</f>
        <v>0</v>
      </c>
      <c r="BB21" s="100">
        <f>SUM(B21:BA21)</f>
        <v>450</v>
      </c>
    </row>
    <row r="22" spans="1:54" s="8" customFormat="1" ht="21" customHeight="1">
      <c r="A22" s="130" t="s">
        <v>116</v>
      </c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00"/>
    </row>
    <row r="23" spans="1:54" s="8" customFormat="1" ht="21" customHeight="1">
      <c r="A23" s="129" t="s">
        <v>111</v>
      </c>
      <c r="B23" s="125">
        <f>Beisp41!G6</f>
        <v>20</v>
      </c>
      <c r="C23" s="121">
        <f>'42'!G6</f>
        <v>0</v>
      </c>
      <c r="D23" s="121">
        <f>'43'!G6</f>
        <v>0</v>
      </c>
      <c r="E23" s="121">
        <f>'44'!G6</f>
        <v>0</v>
      </c>
      <c r="F23" s="121">
        <f>'45'!G6</f>
        <v>0</v>
      </c>
      <c r="G23" s="121">
        <f>'46'!G6</f>
        <v>0</v>
      </c>
      <c r="H23" s="121">
        <f>'47'!G6</f>
        <v>0</v>
      </c>
      <c r="I23" s="121">
        <f>'48'!G6</f>
        <v>0</v>
      </c>
      <c r="J23" s="121">
        <f>'49'!G6</f>
        <v>0</v>
      </c>
      <c r="K23" s="121">
        <f>'50'!G6</f>
        <v>0</v>
      </c>
      <c r="L23" s="121">
        <f>'51'!G6</f>
        <v>0</v>
      </c>
      <c r="M23" s="121">
        <f>'52'!G6</f>
        <v>0</v>
      </c>
      <c r="N23" s="121">
        <f>2!G6</f>
        <v>0</v>
      </c>
      <c r="O23" s="121">
        <f>3!G6</f>
        <v>0</v>
      </c>
      <c r="P23" s="121">
        <f>4!G6</f>
        <v>0</v>
      </c>
      <c r="Q23" s="121">
        <f>5!G6</f>
        <v>0</v>
      </c>
      <c r="R23" s="121">
        <f>6!G6</f>
        <v>0</v>
      </c>
      <c r="S23" s="121">
        <f>7!G6</f>
        <v>0</v>
      </c>
      <c r="T23" s="121">
        <f>8!G6</f>
        <v>0</v>
      </c>
      <c r="U23" s="121">
        <f>9!G6</f>
        <v>0</v>
      </c>
      <c r="V23" s="121">
        <f>'10'!G6</f>
        <v>0</v>
      </c>
      <c r="W23" s="121">
        <f>'11'!G6</f>
        <v>0</v>
      </c>
      <c r="X23" s="121">
        <f>'12'!G6</f>
        <v>0</v>
      </c>
      <c r="Y23" s="121">
        <f>'13'!G6</f>
        <v>0</v>
      </c>
      <c r="Z23" s="121">
        <f>'14'!G6</f>
        <v>0</v>
      </c>
      <c r="AA23" s="121">
        <f>'15'!G6</f>
        <v>0</v>
      </c>
      <c r="AB23" s="121">
        <f>'16'!G6</f>
        <v>0</v>
      </c>
      <c r="AC23" s="121">
        <f>'17'!G6</f>
        <v>0</v>
      </c>
      <c r="AD23" s="121">
        <f>'18'!G6</f>
        <v>0</v>
      </c>
      <c r="AE23" s="121">
        <f>'19'!G6</f>
        <v>0</v>
      </c>
      <c r="AF23" s="121">
        <f>'20'!G6</f>
        <v>0</v>
      </c>
      <c r="AG23" s="121">
        <f>'21'!G6</f>
        <v>0</v>
      </c>
      <c r="AH23" s="121">
        <f>'22'!G6</f>
        <v>0</v>
      </c>
      <c r="AI23" s="121">
        <f>'23'!G6</f>
        <v>0</v>
      </c>
      <c r="AJ23" s="121">
        <f>'24'!G6</f>
        <v>0</v>
      </c>
      <c r="AK23" s="121">
        <f>'25'!G6</f>
        <v>0</v>
      </c>
      <c r="AL23" s="121">
        <f>'26'!G6</f>
        <v>0</v>
      </c>
      <c r="AM23" s="121">
        <f>'27'!G6</f>
        <v>0</v>
      </c>
      <c r="AN23" s="121">
        <f>'28'!G6</f>
        <v>0</v>
      </c>
      <c r="AO23" s="121">
        <f>'29'!G6</f>
        <v>0</v>
      </c>
      <c r="AP23" s="121">
        <f>'30'!G6</f>
        <v>0</v>
      </c>
      <c r="AQ23" s="121">
        <f>'31'!G6</f>
        <v>0</v>
      </c>
      <c r="AR23" s="121">
        <f>'32'!G6</f>
        <v>0</v>
      </c>
      <c r="AS23" s="121">
        <f>'33'!G6</f>
        <v>0</v>
      </c>
      <c r="AT23" s="121">
        <f>'34'!G6</f>
        <v>0</v>
      </c>
      <c r="AU23" s="121">
        <f>'35'!G6</f>
        <v>0</v>
      </c>
      <c r="AV23" s="121">
        <f>'36'!G6</f>
        <v>0</v>
      </c>
      <c r="AW23" s="121">
        <f>'37'!G6</f>
        <v>0</v>
      </c>
      <c r="AX23" s="121">
        <f>'38'!G6</f>
        <v>0</v>
      </c>
      <c r="AY23" s="121">
        <f>'39'!G6</f>
        <v>0</v>
      </c>
      <c r="AZ23" s="121">
        <f>'40'!G6</f>
        <v>0</v>
      </c>
      <c r="BA23" s="121">
        <f>'41'!G6</f>
        <v>0</v>
      </c>
      <c r="BB23" s="100">
        <f>SUM(B23:BA23)</f>
        <v>20</v>
      </c>
    </row>
    <row r="24" spans="1:54" s="8" customFormat="1" ht="21" customHeight="1">
      <c r="A24" s="129" t="s">
        <v>115</v>
      </c>
      <c r="B24" s="125">
        <f>Beisp41!H6</f>
        <v>1080</v>
      </c>
      <c r="C24" s="121">
        <f>'42'!H6</f>
        <v>0</v>
      </c>
      <c r="D24" s="121">
        <f>'43'!H6</f>
        <v>0</v>
      </c>
      <c r="E24" s="121">
        <f>'44'!H6</f>
        <v>0</v>
      </c>
      <c r="F24" s="121">
        <f>'45'!H6</f>
        <v>0</v>
      </c>
      <c r="G24" s="121">
        <f>'46'!H6</f>
        <v>0</v>
      </c>
      <c r="H24" s="121">
        <f>'47'!H6</f>
        <v>0</v>
      </c>
      <c r="I24" s="121">
        <f>'48'!H6</f>
        <v>0</v>
      </c>
      <c r="J24" s="121">
        <f>'49'!H6</f>
        <v>0</v>
      </c>
      <c r="K24" s="121">
        <f>'50'!H6</f>
        <v>0</v>
      </c>
      <c r="L24" s="121">
        <f>'51'!H6</f>
        <v>0</v>
      </c>
      <c r="M24" s="121">
        <f>'52'!H6</f>
        <v>0</v>
      </c>
      <c r="N24" s="121">
        <f>2!H6</f>
        <v>0</v>
      </c>
      <c r="O24" s="121">
        <f>3!H6</f>
        <v>0</v>
      </c>
      <c r="P24" s="121">
        <f>4!H6</f>
        <v>0</v>
      </c>
      <c r="Q24" s="121">
        <f>5!H6</f>
        <v>0</v>
      </c>
      <c r="R24" s="121">
        <f>6!H6</f>
        <v>0</v>
      </c>
      <c r="S24" s="121">
        <f>7!H6</f>
        <v>0</v>
      </c>
      <c r="T24" s="121">
        <f>8!H6</f>
        <v>0</v>
      </c>
      <c r="U24" s="121">
        <f>9!H6</f>
        <v>0</v>
      </c>
      <c r="V24" s="121">
        <f>'10'!H6</f>
        <v>0</v>
      </c>
      <c r="W24" s="121">
        <f>'11'!H6</f>
        <v>0</v>
      </c>
      <c r="X24" s="121">
        <f>'12'!H6</f>
        <v>0</v>
      </c>
      <c r="Y24" s="121">
        <f>'13'!H6</f>
        <v>0</v>
      </c>
      <c r="Z24" s="121">
        <f>'14'!H6</f>
        <v>0</v>
      </c>
      <c r="AA24" s="121">
        <f>'15'!H6</f>
        <v>0</v>
      </c>
      <c r="AB24" s="121">
        <f>'16'!H6</f>
        <v>0</v>
      </c>
      <c r="AC24" s="121">
        <f>'17'!H6</f>
        <v>0</v>
      </c>
      <c r="AD24" s="121">
        <f>'18'!H6</f>
        <v>0</v>
      </c>
      <c r="AE24" s="121">
        <f>'19'!H6</f>
        <v>0</v>
      </c>
      <c r="AF24" s="121">
        <f>'20'!H6</f>
        <v>0</v>
      </c>
      <c r="AG24" s="121">
        <f>'21'!H6</f>
        <v>0</v>
      </c>
      <c r="AH24" s="121">
        <f>'22'!H6</f>
        <v>0</v>
      </c>
      <c r="AI24" s="121">
        <f>'23'!H6</f>
        <v>0</v>
      </c>
      <c r="AJ24" s="121">
        <f>'24'!H6</f>
        <v>0</v>
      </c>
      <c r="AK24" s="121">
        <f>'25'!H6</f>
        <v>0</v>
      </c>
      <c r="AL24" s="121">
        <f>'26'!H6</f>
        <v>0</v>
      </c>
      <c r="AM24" s="121">
        <f>'27'!H6</f>
        <v>0</v>
      </c>
      <c r="AN24" s="121">
        <f>'28'!H6</f>
        <v>0</v>
      </c>
      <c r="AO24" s="121">
        <f>'29'!H6</f>
        <v>0</v>
      </c>
      <c r="AP24" s="121">
        <f>'30'!H6</f>
        <v>0</v>
      </c>
      <c r="AQ24" s="121">
        <f>'31'!H6</f>
        <v>0</v>
      </c>
      <c r="AR24" s="121">
        <f>'32'!H6</f>
        <v>0</v>
      </c>
      <c r="AS24" s="121">
        <f>'33'!H6</f>
        <v>0</v>
      </c>
      <c r="AT24" s="121">
        <f>'34'!H6</f>
        <v>0</v>
      </c>
      <c r="AU24" s="121">
        <f>'35'!H6</f>
        <v>0</v>
      </c>
      <c r="AV24" s="121">
        <f>'36'!H6</f>
        <v>0</v>
      </c>
      <c r="AW24" s="121">
        <f>'37'!H6</f>
        <v>0</v>
      </c>
      <c r="AX24" s="121">
        <f>'38'!H6</f>
        <v>0</v>
      </c>
      <c r="AY24" s="121">
        <f>'39'!H6</f>
        <v>0</v>
      </c>
      <c r="AZ24" s="121">
        <f>'40'!H6</f>
        <v>0</v>
      </c>
      <c r="BA24" s="121">
        <f>'41'!H6</f>
        <v>0</v>
      </c>
      <c r="BB24" s="100">
        <f>SUM(B24:BA24)</f>
        <v>1080</v>
      </c>
    </row>
    <row r="25" spans="1:54" s="8" customFormat="1" ht="21" customHeight="1">
      <c r="A25" s="131" t="s">
        <v>121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00"/>
    </row>
    <row r="26" spans="1:54" s="8" customFormat="1" ht="21" customHeight="1">
      <c r="A26" s="130" t="s">
        <v>80</v>
      </c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00"/>
    </row>
    <row r="27" spans="1:54" s="8" customFormat="1" ht="21" customHeight="1">
      <c r="A27" s="129" t="s">
        <v>111</v>
      </c>
      <c r="B27" s="125">
        <f>Beisp41!G7</f>
        <v>105</v>
      </c>
      <c r="C27" s="121">
        <f>'42'!G7</f>
        <v>0</v>
      </c>
      <c r="D27" s="121">
        <f>'43'!G7</f>
        <v>0</v>
      </c>
      <c r="E27" s="121">
        <f>'44'!G7</f>
        <v>0</v>
      </c>
      <c r="F27" s="121">
        <f>'45'!G7</f>
        <v>0</v>
      </c>
      <c r="G27" s="121">
        <f>'46'!G7</f>
        <v>0</v>
      </c>
      <c r="H27" s="121">
        <f>'47'!G7</f>
        <v>0</v>
      </c>
      <c r="I27" s="121">
        <f>'48'!G7</f>
        <v>0</v>
      </c>
      <c r="J27" s="121">
        <f>'49'!G7</f>
        <v>0</v>
      </c>
      <c r="K27" s="121">
        <f>'50'!G7</f>
        <v>0</v>
      </c>
      <c r="L27" s="121">
        <f>'51'!G7</f>
        <v>0</v>
      </c>
      <c r="M27" s="121">
        <f>'52'!G7</f>
        <v>0</v>
      </c>
      <c r="N27" s="121">
        <f>2!G7</f>
        <v>0</v>
      </c>
      <c r="O27" s="121">
        <f>3!G7</f>
        <v>0</v>
      </c>
      <c r="P27" s="121">
        <f>4!G7</f>
        <v>0</v>
      </c>
      <c r="Q27" s="121">
        <f>5!G7</f>
        <v>0</v>
      </c>
      <c r="R27" s="121">
        <f>6!G7</f>
        <v>0</v>
      </c>
      <c r="S27" s="121">
        <f>7!G7</f>
        <v>0</v>
      </c>
      <c r="T27" s="121">
        <f>8!G7</f>
        <v>0</v>
      </c>
      <c r="U27" s="121">
        <f>9!G7</f>
        <v>0</v>
      </c>
      <c r="V27" s="121">
        <f>'10'!G7</f>
        <v>0</v>
      </c>
      <c r="W27" s="121">
        <f>'11'!G7</f>
        <v>0</v>
      </c>
      <c r="X27" s="121">
        <f>'12'!G7</f>
        <v>0</v>
      </c>
      <c r="Y27" s="121">
        <f>'13'!G7</f>
        <v>0</v>
      </c>
      <c r="Z27" s="121">
        <f>'14'!G7</f>
        <v>0</v>
      </c>
      <c r="AA27" s="121">
        <f>'15'!G7</f>
        <v>0</v>
      </c>
      <c r="AB27" s="121">
        <f>'16'!G7</f>
        <v>0</v>
      </c>
      <c r="AC27" s="121">
        <f>'17'!G7</f>
        <v>0</v>
      </c>
      <c r="AD27" s="121">
        <f>'18'!G7</f>
        <v>0</v>
      </c>
      <c r="AE27" s="121">
        <f>'19'!G7</f>
        <v>0</v>
      </c>
      <c r="AF27" s="121">
        <f>'20'!G7</f>
        <v>0</v>
      </c>
      <c r="AG27" s="121">
        <f>'21'!G7</f>
        <v>0</v>
      </c>
      <c r="AH27" s="121">
        <f>'22'!G7</f>
        <v>0</v>
      </c>
      <c r="AI27" s="121">
        <f>'23'!G7</f>
        <v>0</v>
      </c>
      <c r="AJ27" s="121">
        <f>'24'!G7</f>
        <v>0</v>
      </c>
      <c r="AK27" s="121">
        <f>'25'!G7</f>
        <v>0</v>
      </c>
      <c r="AL27" s="121">
        <f>'26'!G7</f>
        <v>0</v>
      </c>
      <c r="AM27" s="121">
        <f>'27'!G7</f>
        <v>0</v>
      </c>
      <c r="AN27" s="121">
        <f>'28'!G7</f>
        <v>0</v>
      </c>
      <c r="AO27" s="121">
        <f>'29'!G7</f>
        <v>0</v>
      </c>
      <c r="AP27" s="121">
        <f>'30'!G7</f>
        <v>0</v>
      </c>
      <c r="AQ27" s="121">
        <f>'31'!G7</f>
        <v>0</v>
      </c>
      <c r="AR27" s="121">
        <f>'32'!G7</f>
        <v>0</v>
      </c>
      <c r="AS27" s="121">
        <f>'33'!G7</f>
        <v>0</v>
      </c>
      <c r="AT27" s="121">
        <f>'34'!G7</f>
        <v>0</v>
      </c>
      <c r="AU27" s="121">
        <f>'35'!G7</f>
        <v>0</v>
      </c>
      <c r="AV27" s="121">
        <f>'36'!G7</f>
        <v>0</v>
      </c>
      <c r="AW27" s="121">
        <f>'37'!G7</f>
        <v>0</v>
      </c>
      <c r="AX27" s="121">
        <f>'38'!G7</f>
        <v>0</v>
      </c>
      <c r="AY27" s="121">
        <f>'39'!G7</f>
        <v>0</v>
      </c>
      <c r="AZ27" s="121">
        <f>'40'!G7</f>
        <v>0</v>
      </c>
      <c r="BA27" s="121">
        <f>'41'!G7</f>
        <v>0</v>
      </c>
      <c r="BB27" s="100">
        <f>SUM(B27:BA27)</f>
        <v>105</v>
      </c>
    </row>
    <row r="28" spans="1:54" s="8" customFormat="1" ht="21" customHeight="1">
      <c r="A28" s="129" t="s">
        <v>115</v>
      </c>
      <c r="B28" s="125">
        <f>Beisp41!H7</f>
        <v>200</v>
      </c>
      <c r="C28" s="121">
        <f>'42'!H7</f>
        <v>0</v>
      </c>
      <c r="D28" s="121">
        <f>'43'!H7</f>
        <v>0</v>
      </c>
      <c r="E28" s="121">
        <f>'44'!H7</f>
        <v>0</v>
      </c>
      <c r="F28" s="121">
        <f>'45'!H7</f>
        <v>0</v>
      </c>
      <c r="G28" s="121">
        <f>'46'!H7</f>
        <v>0</v>
      </c>
      <c r="H28" s="121">
        <f>'47'!H7</f>
        <v>0</v>
      </c>
      <c r="I28" s="121">
        <f>'48'!H7</f>
        <v>0</v>
      </c>
      <c r="J28" s="121">
        <f>'49'!H7</f>
        <v>0</v>
      </c>
      <c r="K28" s="121">
        <f>'50'!H7</f>
        <v>0</v>
      </c>
      <c r="L28" s="121">
        <f>'51'!H7</f>
        <v>0</v>
      </c>
      <c r="M28" s="121">
        <f>'52'!H7</f>
        <v>0</v>
      </c>
      <c r="N28" s="121">
        <f>2!H7</f>
        <v>0</v>
      </c>
      <c r="O28" s="121">
        <f>3!H7</f>
        <v>0</v>
      </c>
      <c r="P28" s="121">
        <f>4!H7</f>
        <v>0</v>
      </c>
      <c r="Q28" s="121">
        <f>5!H7</f>
        <v>0</v>
      </c>
      <c r="R28" s="121">
        <f>6!H7</f>
        <v>0</v>
      </c>
      <c r="S28" s="121">
        <f>7!H7</f>
        <v>0</v>
      </c>
      <c r="T28" s="121">
        <f>8!H7</f>
        <v>0</v>
      </c>
      <c r="U28" s="121">
        <f>9!H7</f>
        <v>0</v>
      </c>
      <c r="V28" s="121">
        <f>'10'!H7</f>
        <v>0</v>
      </c>
      <c r="W28" s="121">
        <f>'11'!H7</f>
        <v>0</v>
      </c>
      <c r="X28" s="121">
        <f>'12'!H7</f>
        <v>0</v>
      </c>
      <c r="Y28" s="121">
        <f>'13'!H7</f>
        <v>0</v>
      </c>
      <c r="Z28" s="121">
        <f>'14'!H7</f>
        <v>0</v>
      </c>
      <c r="AA28" s="121">
        <f>'15'!H7</f>
        <v>0</v>
      </c>
      <c r="AB28" s="121">
        <f>'16'!H7</f>
        <v>0</v>
      </c>
      <c r="AC28" s="121">
        <f>'17'!H7</f>
        <v>0</v>
      </c>
      <c r="AD28" s="121">
        <f>'18'!H7</f>
        <v>0</v>
      </c>
      <c r="AE28" s="121">
        <f>'19'!H7</f>
        <v>0</v>
      </c>
      <c r="AF28" s="121">
        <f>'20'!H7</f>
        <v>0</v>
      </c>
      <c r="AG28" s="121">
        <f>'21'!H7</f>
        <v>0</v>
      </c>
      <c r="AH28" s="121">
        <f>'22'!H7</f>
        <v>0</v>
      </c>
      <c r="AI28" s="121">
        <f>'23'!H7</f>
        <v>0</v>
      </c>
      <c r="AJ28" s="121">
        <f>'24'!H7</f>
        <v>0</v>
      </c>
      <c r="AK28" s="121">
        <f>'25'!H7</f>
        <v>0</v>
      </c>
      <c r="AL28" s="121">
        <f>'26'!H7</f>
        <v>0</v>
      </c>
      <c r="AM28" s="121">
        <f>'27'!H7</f>
        <v>0</v>
      </c>
      <c r="AN28" s="121">
        <f>'28'!H7</f>
        <v>0</v>
      </c>
      <c r="AO28" s="121">
        <f>'29'!H7</f>
        <v>0</v>
      </c>
      <c r="AP28" s="121">
        <f>'30'!H7</f>
        <v>0</v>
      </c>
      <c r="AQ28" s="121">
        <f>'31'!H7</f>
        <v>0</v>
      </c>
      <c r="AR28" s="121">
        <f>'32'!H7</f>
        <v>0</v>
      </c>
      <c r="AS28" s="121">
        <f>'33'!H7</f>
        <v>0</v>
      </c>
      <c r="AT28" s="121">
        <f>'34'!H7</f>
        <v>0</v>
      </c>
      <c r="AU28" s="121">
        <f>'35'!H7</f>
        <v>0</v>
      </c>
      <c r="AV28" s="121">
        <f>'36'!H7</f>
        <v>0</v>
      </c>
      <c r="AW28" s="121">
        <f>'37'!H7</f>
        <v>0</v>
      </c>
      <c r="AX28" s="121">
        <f>'38'!H7</f>
        <v>0</v>
      </c>
      <c r="AY28" s="121">
        <f>'39'!H7</f>
        <v>0</v>
      </c>
      <c r="AZ28" s="121">
        <f>'40'!H7</f>
        <v>0</v>
      </c>
      <c r="BA28" s="121">
        <f>'41'!H7</f>
        <v>0</v>
      </c>
      <c r="BB28" s="100">
        <f>SUM(B28:BA28)</f>
        <v>200</v>
      </c>
    </row>
    <row r="29" spans="1:54" s="8" customFormat="1" ht="21" customHeight="1">
      <c r="A29" s="130" t="s">
        <v>81</v>
      </c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00"/>
    </row>
    <row r="30" spans="1:54" s="8" customFormat="1" ht="21" customHeight="1">
      <c r="A30" s="129" t="s">
        <v>111</v>
      </c>
      <c r="B30" s="125">
        <f>Beisp41!G8</f>
        <v>45</v>
      </c>
      <c r="C30" s="121">
        <f>'42'!G8</f>
        <v>0</v>
      </c>
      <c r="D30" s="121">
        <f>'43'!G8</f>
        <v>0</v>
      </c>
      <c r="E30" s="121">
        <f>'44'!G8</f>
        <v>0</v>
      </c>
      <c r="F30" s="121">
        <f>'45'!G8</f>
        <v>0</v>
      </c>
      <c r="G30" s="121">
        <f>'46'!G8</f>
        <v>0</v>
      </c>
      <c r="H30" s="121">
        <f>'47'!G8</f>
        <v>0</v>
      </c>
      <c r="I30" s="121">
        <f>'48'!G8</f>
        <v>0</v>
      </c>
      <c r="J30" s="121">
        <f>'49'!G8</f>
        <v>0</v>
      </c>
      <c r="K30" s="121">
        <f>'50'!G8</f>
        <v>0</v>
      </c>
      <c r="L30" s="121">
        <f>'51'!G8</f>
        <v>0</v>
      </c>
      <c r="M30" s="121">
        <f>'52'!G8</f>
        <v>0</v>
      </c>
      <c r="N30" s="121">
        <f>2!G8</f>
        <v>0</v>
      </c>
      <c r="O30" s="121">
        <f>3!G8</f>
        <v>0</v>
      </c>
      <c r="P30" s="121">
        <f>4!G8</f>
        <v>0</v>
      </c>
      <c r="Q30" s="121">
        <f>5!G8</f>
        <v>0</v>
      </c>
      <c r="R30" s="121">
        <f>6!G8</f>
        <v>0</v>
      </c>
      <c r="S30" s="121">
        <f>7!G8</f>
        <v>0</v>
      </c>
      <c r="T30" s="121">
        <f>8!G8</f>
        <v>0</v>
      </c>
      <c r="U30" s="121">
        <f>9!G8</f>
        <v>0</v>
      </c>
      <c r="V30" s="121">
        <f>'10'!G8</f>
        <v>0</v>
      </c>
      <c r="W30" s="121">
        <f>'11'!G8</f>
        <v>0</v>
      </c>
      <c r="X30" s="121">
        <f>'12'!G8</f>
        <v>0</v>
      </c>
      <c r="Y30" s="121">
        <f>'13'!G8</f>
        <v>0</v>
      </c>
      <c r="Z30" s="121">
        <f>'14'!G8</f>
        <v>0</v>
      </c>
      <c r="AA30" s="121">
        <f>'15'!G8</f>
        <v>0</v>
      </c>
      <c r="AB30" s="121">
        <f>'16'!G8</f>
        <v>0</v>
      </c>
      <c r="AC30" s="121">
        <f>'17'!G8</f>
        <v>0</v>
      </c>
      <c r="AD30" s="121">
        <f>'18'!G8</f>
        <v>0</v>
      </c>
      <c r="AE30" s="121">
        <f>'19'!G8</f>
        <v>0</v>
      </c>
      <c r="AF30" s="121">
        <f>'20'!G8</f>
        <v>0</v>
      </c>
      <c r="AG30" s="121">
        <f>'21'!G8</f>
        <v>0</v>
      </c>
      <c r="AH30" s="121">
        <f>'22'!G8</f>
        <v>0</v>
      </c>
      <c r="AI30" s="121">
        <f>'23'!G8</f>
        <v>0</v>
      </c>
      <c r="AJ30" s="121">
        <f>'24'!G8</f>
        <v>0</v>
      </c>
      <c r="AK30" s="121">
        <f>'25'!G8</f>
        <v>0</v>
      </c>
      <c r="AL30" s="121">
        <f>'26'!G8</f>
        <v>0</v>
      </c>
      <c r="AM30" s="121">
        <f>'27'!G8</f>
        <v>0</v>
      </c>
      <c r="AN30" s="121">
        <f>'28'!G8</f>
        <v>0</v>
      </c>
      <c r="AO30" s="121">
        <f>'29'!G8</f>
        <v>0</v>
      </c>
      <c r="AP30" s="121">
        <f>'30'!G8</f>
        <v>0</v>
      </c>
      <c r="AQ30" s="121">
        <f>'31'!G8</f>
        <v>0</v>
      </c>
      <c r="AR30" s="121">
        <f>'32'!G8</f>
        <v>0</v>
      </c>
      <c r="AS30" s="121">
        <f>'33'!G8</f>
        <v>0</v>
      </c>
      <c r="AT30" s="121">
        <f>'34'!G8</f>
        <v>0</v>
      </c>
      <c r="AU30" s="121">
        <f>'35'!G8</f>
        <v>0</v>
      </c>
      <c r="AV30" s="121">
        <f>'36'!G8</f>
        <v>0</v>
      </c>
      <c r="AW30" s="121">
        <f>'37'!G8</f>
        <v>0</v>
      </c>
      <c r="AX30" s="121">
        <f>'38'!G8</f>
        <v>0</v>
      </c>
      <c r="AY30" s="121">
        <f>'39'!G8</f>
        <v>0</v>
      </c>
      <c r="AZ30" s="121">
        <f>'40'!G8</f>
        <v>0</v>
      </c>
      <c r="BA30" s="121">
        <f>'41'!G8</f>
        <v>0</v>
      </c>
      <c r="BB30" s="100">
        <f>SUM(B30:BA30)</f>
        <v>45</v>
      </c>
    </row>
    <row r="31" spans="1:54" s="8" customFormat="1" ht="21" customHeight="1">
      <c r="A31" s="132" t="s">
        <v>117</v>
      </c>
      <c r="B31" s="125">
        <f>Beisp41!H8</f>
        <v>50</v>
      </c>
      <c r="C31" s="121">
        <f>'42'!H8</f>
        <v>0</v>
      </c>
      <c r="D31" s="121">
        <f>'43'!H8</f>
        <v>0</v>
      </c>
      <c r="E31" s="121">
        <f>'44'!H8</f>
        <v>0</v>
      </c>
      <c r="F31" s="121">
        <f>'45'!H8</f>
        <v>0</v>
      </c>
      <c r="G31" s="121">
        <f>'46'!H8</f>
        <v>0</v>
      </c>
      <c r="H31" s="121">
        <f>'47'!H8</f>
        <v>0</v>
      </c>
      <c r="I31" s="121">
        <f>'48'!H8</f>
        <v>0</v>
      </c>
      <c r="J31" s="121">
        <f>'49'!H8</f>
        <v>0</v>
      </c>
      <c r="K31" s="121">
        <f>'50'!H8</f>
        <v>0</v>
      </c>
      <c r="L31" s="121">
        <f>'51'!H8</f>
        <v>0</v>
      </c>
      <c r="M31" s="121">
        <f>'52'!H8</f>
        <v>0</v>
      </c>
      <c r="N31" s="121">
        <f>2!H8</f>
        <v>0</v>
      </c>
      <c r="O31" s="121">
        <f>3!H8</f>
        <v>0</v>
      </c>
      <c r="P31" s="121">
        <f>4!H8</f>
        <v>0</v>
      </c>
      <c r="Q31" s="121">
        <f>5!H8</f>
        <v>0</v>
      </c>
      <c r="R31" s="121">
        <f>6!H8</f>
        <v>0</v>
      </c>
      <c r="S31" s="121">
        <f>7!H8</f>
        <v>0</v>
      </c>
      <c r="T31" s="121">
        <f>8!H8</f>
        <v>0</v>
      </c>
      <c r="U31" s="121">
        <f>9!H8</f>
        <v>0</v>
      </c>
      <c r="V31" s="121">
        <f>'10'!H8</f>
        <v>0</v>
      </c>
      <c r="W31" s="121">
        <f>'11'!H8</f>
        <v>0</v>
      </c>
      <c r="X31" s="121">
        <f>'12'!H8</f>
        <v>0</v>
      </c>
      <c r="Y31" s="121">
        <f>'13'!H8</f>
        <v>0</v>
      </c>
      <c r="Z31" s="121">
        <f>'14'!H8</f>
        <v>0</v>
      </c>
      <c r="AA31" s="121">
        <f>'15'!H8</f>
        <v>0</v>
      </c>
      <c r="AB31" s="121">
        <f>'16'!H8</f>
        <v>0</v>
      </c>
      <c r="AC31" s="121">
        <f>'17'!H8</f>
        <v>0</v>
      </c>
      <c r="AD31" s="121">
        <f>'18'!H8</f>
        <v>0</v>
      </c>
      <c r="AE31" s="121">
        <f>'19'!H8</f>
        <v>0</v>
      </c>
      <c r="AF31" s="121">
        <f>'20'!H8</f>
        <v>0</v>
      </c>
      <c r="AG31" s="121">
        <f>'21'!H8</f>
        <v>0</v>
      </c>
      <c r="AH31" s="121">
        <f>'22'!H8</f>
        <v>0</v>
      </c>
      <c r="AI31" s="121">
        <f>'23'!H8</f>
        <v>0</v>
      </c>
      <c r="AJ31" s="121">
        <f>'24'!H8</f>
        <v>0</v>
      </c>
      <c r="AK31" s="121">
        <f>'25'!H8</f>
        <v>0</v>
      </c>
      <c r="AL31" s="121">
        <f>'26'!H8</f>
        <v>0</v>
      </c>
      <c r="AM31" s="121">
        <f>'27'!H8</f>
        <v>0</v>
      </c>
      <c r="AN31" s="121">
        <f>'28'!H8</f>
        <v>0</v>
      </c>
      <c r="AO31" s="121">
        <f>'29'!H8</f>
        <v>0</v>
      </c>
      <c r="AP31" s="121">
        <f>'30'!H8</f>
        <v>0</v>
      </c>
      <c r="AQ31" s="121">
        <f>'31'!H8</f>
        <v>0</v>
      </c>
      <c r="AR31" s="121">
        <f>'32'!H8</f>
        <v>0</v>
      </c>
      <c r="AS31" s="121">
        <f>'33'!H8</f>
        <v>0</v>
      </c>
      <c r="AT31" s="121">
        <f>'34'!H8</f>
        <v>0</v>
      </c>
      <c r="AU31" s="121">
        <f>'35'!H8</f>
        <v>0</v>
      </c>
      <c r="AV31" s="121">
        <f>'36'!H8</f>
        <v>0</v>
      </c>
      <c r="AW31" s="121">
        <f>'37'!H8</f>
        <v>0</v>
      </c>
      <c r="AX31" s="121">
        <f>'38'!H8</f>
        <v>0</v>
      </c>
      <c r="AY31" s="121">
        <f>'39'!H8</f>
        <v>0</v>
      </c>
      <c r="AZ31" s="121">
        <f>'40'!H8</f>
        <v>0</v>
      </c>
      <c r="BA31" s="121">
        <f>'41'!H8</f>
        <v>0</v>
      </c>
      <c r="BB31" s="100">
        <f>SUM(B31:BA31)</f>
        <v>50</v>
      </c>
    </row>
    <row r="32" spans="1:54" s="8" customFormat="1" ht="21" customHeight="1">
      <c r="A32" s="133" t="s">
        <v>107</v>
      </c>
      <c r="B32" s="125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00"/>
    </row>
    <row r="33" spans="1:54" s="8" customFormat="1" ht="21" customHeight="1">
      <c r="A33" s="132" t="s">
        <v>111</v>
      </c>
      <c r="B33" s="125">
        <f>Beisp41!G9</f>
        <v>220</v>
      </c>
      <c r="C33" s="121">
        <f>'42'!G9</f>
        <v>0</v>
      </c>
      <c r="D33" s="121">
        <f>'43'!G9</f>
        <v>0</v>
      </c>
      <c r="E33" s="121">
        <f>'44'!G9</f>
        <v>0</v>
      </c>
      <c r="F33" s="121">
        <f>'45'!G9</f>
        <v>0</v>
      </c>
      <c r="G33" s="121">
        <f>'46'!G9</f>
        <v>0</v>
      </c>
      <c r="H33" s="121">
        <f>'47'!G9</f>
        <v>0</v>
      </c>
      <c r="I33" s="121">
        <f>'48'!G9</f>
        <v>0</v>
      </c>
      <c r="J33" s="121">
        <f>'49'!G9</f>
        <v>0</v>
      </c>
      <c r="K33" s="121">
        <f>'50'!G9</f>
        <v>0</v>
      </c>
      <c r="L33" s="121">
        <f>'51'!G9</f>
        <v>0</v>
      </c>
      <c r="M33" s="121">
        <f>'52'!G9</f>
        <v>0</v>
      </c>
      <c r="N33" s="121">
        <f>2!G9</f>
        <v>0</v>
      </c>
      <c r="O33" s="121">
        <f>3!G9</f>
        <v>0</v>
      </c>
      <c r="P33" s="121">
        <f>4!G9</f>
        <v>0</v>
      </c>
      <c r="Q33" s="121">
        <f>5!G9</f>
        <v>0</v>
      </c>
      <c r="R33" s="121">
        <f>6!G9</f>
        <v>0</v>
      </c>
      <c r="S33" s="121">
        <f>7!G9</f>
        <v>0</v>
      </c>
      <c r="T33" s="121">
        <f>8!G9</f>
        <v>0</v>
      </c>
      <c r="U33" s="121">
        <f>9!G9</f>
        <v>0</v>
      </c>
      <c r="V33" s="121">
        <f>'10'!G9</f>
        <v>0</v>
      </c>
      <c r="W33" s="121">
        <f>'11'!G9</f>
        <v>0</v>
      </c>
      <c r="X33" s="121">
        <f>'12'!G9</f>
        <v>0</v>
      </c>
      <c r="Y33" s="121">
        <f>'13'!G9</f>
        <v>0</v>
      </c>
      <c r="Z33" s="121">
        <f>'14'!G9</f>
        <v>0</v>
      </c>
      <c r="AA33" s="121">
        <f>'15'!G9</f>
        <v>0</v>
      </c>
      <c r="AB33" s="121">
        <f>'16'!G9</f>
        <v>0</v>
      </c>
      <c r="AC33" s="121">
        <f>'17'!G9</f>
        <v>0</v>
      </c>
      <c r="AD33" s="121">
        <f>'18'!G9</f>
        <v>0</v>
      </c>
      <c r="AE33" s="121">
        <f>'19'!G9</f>
        <v>0</v>
      </c>
      <c r="AF33" s="121">
        <f>'20'!G9</f>
        <v>0</v>
      </c>
      <c r="AG33" s="121">
        <f>'21'!G9</f>
        <v>0</v>
      </c>
      <c r="AH33" s="121">
        <f>'22'!G9</f>
        <v>0</v>
      </c>
      <c r="AI33" s="121">
        <f>'23'!G9</f>
        <v>0</v>
      </c>
      <c r="AJ33" s="121">
        <f>'24'!G9</f>
        <v>0</v>
      </c>
      <c r="AK33" s="121">
        <f>'25'!G9</f>
        <v>0</v>
      </c>
      <c r="AL33" s="121">
        <f>'26'!G9</f>
        <v>0</v>
      </c>
      <c r="AM33" s="121">
        <f>'27'!G9</f>
        <v>0</v>
      </c>
      <c r="AN33" s="121">
        <f>'28'!G9</f>
        <v>0</v>
      </c>
      <c r="AO33" s="121">
        <f>'29'!G9</f>
        <v>0</v>
      </c>
      <c r="AP33" s="121">
        <f>'30'!G9</f>
        <v>0</v>
      </c>
      <c r="AQ33" s="121">
        <f>'31'!G9</f>
        <v>0</v>
      </c>
      <c r="AR33" s="121">
        <f>'32'!G9</f>
        <v>0</v>
      </c>
      <c r="AS33" s="121">
        <f>'33'!G9</f>
        <v>0</v>
      </c>
      <c r="AT33" s="121">
        <f>'34'!G9</f>
        <v>0</v>
      </c>
      <c r="AU33" s="121">
        <f>'35'!G9</f>
        <v>0</v>
      </c>
      <c r="AV33" s="121">
        <f>'36'!G9</f>
        <v>0</v>
      </c>
      <c r="AW33" s="121">
        <f>'37'!G9</f>
        <v>0</v>
      </c>
      <c r="AX33" s="121">
        <f>'38'!G9</f>
        <v>0</v>
      </c>
      <c r="AY33" s="121">
        <f>'39'!G9</f>
        <v>0</v>
      </c>
      <c r="AZ33" s="121">
        <f>'40'!G9</f>
        <v>0</v>
      </c>
      <c r="BA33" s="121">
        <f>'41'!G9</f>
        <v>0</v>
      </c>
      <c r="BB33" s="100">
        <f>SUM(B33:BA33)</f>
        <v>220</v>
      </c>
    </row>
    <row r="34" spans="1:54" s="8" customFormat="1" ht="21" customHeight="1">
      <c r="A34" s="133" t="s">
        <v>98</v>
      </c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01"/>
    </row>
    <row r="35" spans="1:54" s="8" customFormat="1" ht="21" customHeight="1" thickBot="1">
      <c r="A35" s="149" t="s">
        <v>111</v>
      </c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98">
        <f>SUM(B35:BA35)</f>
        <v>0</v>
      </c>
    </row>
  </sheetData>
  <sheetProtection sheet="1" objects="1" scenarios="1"/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42" r:id="rId1"/>
  <headerFooter alignWithMargins="0">
    <oddHeader>&amp;L&amp;8Sprint-/Hürdenkader SLV&amp;CRahmentrainingsplanung&amp;R&amp;8R.Weber</oddHeader>
    <oddFooter>&amp;L&amp;8&amp;F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'23'!L1+1</f>
        <v>38510</v>
      </c>
      <c r="K1" s="217" t="s">
        <v>94</v>
      </c>
      <c r="L1" s="218">
        <f>J1+6</f>
        <v>38516</v>
      </c>
      <c r="M1" s="215" t="s">
        <v>63</v>
      </c>
      <c r="N1" s="215"/>
      <c r="O1" s="360"/>
      <c r="P1" s="361"/>
    </row>
    <row r="2" spans="1:13" ht="12.75">
      <c r="A2" s="348">
        <v>24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38510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38511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38512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38513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38514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38515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38516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A2" sqref="A2:A3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'24'!L1+1</f>
        <v>38517</v>
      </c>
      <c r="K1" s="217" t="s">
        <v>94</v>
      </c>
      <c r="L1" s="218">
        <f>J1+6</f>
        <v>38523</v>
      </c>
      <c r="M1" s="215" t="s">
        <v>63</v>
      </c>
      <c r="N1" s="215"/>
      <c r="O1" s="360"/>
      <c r="P1" s="361"/>
    </row>
    <row r="2" spans="1:13" ht="12.75">
      <c r="A2" s="348">
        <v>25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38517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38518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38519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38520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38521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38522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38523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A2" sqref="A2:A3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'25'!L1+1</f>
        <v>38524</v>
      </c>
      <c r="K1" s="217" t="s">
        <v>94</v>
      </c>
      <c r="L1" s="218">
        <f>J1+6</f>
        <v>38530</v>
      </c>
      <c r="M1" s="215" t="s">
        <v>63</v>
      </c>
      <c r="N1" s="215"/>
      <c r="O1" s="360"/>
      <c r="P1" s="361"/>
    </row>
    <row r="2" spans="1:13" ht="12.75">
      <c r="A2" s="348">
        <v>26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38524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38525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38526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38527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38528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38529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38530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A2" sqref="A2:A3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'26'!L1+1</f>
        <v>38531</v>
      </c>
      <c r="K1" s="217" t="s">
        <v>94</v>
      </c>
      <c r="L1" s="218">
        <f>J1+6</f>
        <v>38537</v>
      </c>
      <c r="M1" s="215" t="s">
        <v>63</v>
      </c>
      <c r="N1" s="215"/>
      <c r="O1" s="360"/>
      <c r="P1" s="361"/>
    </row>
    <row r="2" spans="1:13" ht="12.75">
      <c r="A2" s="348">
        <v>27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38531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38532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38533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38534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38535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38536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38537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A2" sqref="A2:A3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'27'!L1+1</f>
        <v>38538</v>
      </c>
      <c r="K1" s="217" t="s">
        <v>94</v>
      </c>
      <c r="L1" s="218">
        <f>J1+6</f>
        <v>38544</v>
      </c>
      <c r="M1" s="215" t="s">
        <v>63</v>
      </c>
      <c r="N1" s="215"/>
      <c r="O1" s="360"/>
      <c r="P1" s="361"/>
    </row>
    <row r="2" spans="1:13" ht="12.75">
      <c r="A2" s="348">
        <v>28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38538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38539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38540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38541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38542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38543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38544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A2" sqref="A2:A3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v>28</v>
      </c>
      <c r="E1" s="354"/>
      <c r="F1" s="354"/>
      <c r="G1" s="354"/>
      <c r="H1" s="215"/>
      <c r="I1" s="217" t="s">
        <v>95</v>
      </c>
      <c r="J1" s="218">
        <f>'28'!L1+1</f>
        <v>38545</v>
      </c>
      <c r="K1" s="217" t="s">
        <v>94</v>
      </c>
      <c r="L1" s="218">
        <f>J1+6</f>
        <v>38551</v>
      </c>
      <c r="M1" s="215" t="s">
        <v>63</v>
      </c>
      <c r="N1" s="215"/>
      <c r="O1" s="360"/>
      <c r="P1" s="361"/>
    </row>
    <row r="2" spans="1:13" ht="12.75">
      <c r="A2" s="348">
        <v>29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38545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38546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38547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38548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38549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38550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38551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A2" sqref="A2:A3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'29'!L1+1</f>
        <v>38552</v>
      </c>
      <c r="K1" s="217" t="s">
        <v>94</v>
      </c>
      <c r="L1" s="218">
        <f>J1+6</f>
        <v>38558</v>
      </c>
      <c r="M1" s="215" t="s">
        <v>63</v>
      </c>
      <c r="N1" s="215"/>
      <c r="O1" s="360"/>
      <c r="P1" s="361"/>
    </row>
    <row r="2" spans="1:13" ht="12.75">
      <c r="A2" s="348">
        <v>30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38552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38553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38554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38555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38556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38557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38558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'30'!L1+1</f>
        <v>38559</v>
      </c>
      <c r="K1" s="217" t="s">
        <v>94</v>
      </c>
      <c r="L1" s="218">
        <f>J1+6</f>
        <v>38565</v>
      </c>
      <c r="M1" s="215" t="s">
        <v>63</v>
      </c>
      <c r="N1" s="215"/>
      <c r="O1" s="360"/>
      <c r="P1" s="361"/>
    </row>
    <row r="2" spans="1:13" ht="12.75">
      <c r="A2" s="348">
        <v>31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38559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38560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38561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38562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38563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38564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38565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'31'!L1+1</f>
        <v>38566</v>
      </c>
      <c r="K1" s="217" t="s">
        <v>94</v>
      </c>
      <c r="L1" s="218">
        <f>J1+6</f>
        <v>38572</v>
      </c>
      <c r="M1" s="215" t="s">
        <v>63</v>
      </c>
      <c r="N1" s="215"/>
      <c r="O1" s="360"/>
      <c r="P1" s="361"/>
    </row>
    <row r="2" spans="1:13" ht="12.75">
      <c r="A2" s="348">
        <v>32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38566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38567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38568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38569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38570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38571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38572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'32'!L1+1</f>
        <v>38573</v>
      </c>
      <c r="K1" s="217" t="s">
        <v>94</v>
      </c>
      <c r="L1" s="218">
        <f>J1+6</f>
        <v>38579</v>
      </c>
      <c r="M1" s="215" t="s">
        <v>63</v>
      </c>
      <c r="N1" s="215"/>
      <c r="O1" s="360"/>
      <c r="P1" s="361"/>
    </row>
    <row r="2" spans="1:13" ht="12.75">
      <c r="A2" s="348">
        <v>33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38573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38574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38575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38576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38577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38578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38579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43"/>
  <sheetViews>
    <sheetView tabSelected="1" zoomScaleSheetLayoutView="50" workbookViewId="0" topLeftCell="A1">
      <selection activeCell="R17" sqref="R17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 t="s">
        <v>181</v>
      </c>
      <c r="E1" s="354"/>
      <c r="F1" s="354"/>
      <c r="G1" s="354"/>
      <c r="H1" s="215"/>
      <c r="I1" s="217" t="s">
        <v>76</v>
      </c>
      <c r="J1" s="285">
        <v>38265</v>
      </c>
      <c r="K1" s="217" t="s">
        <v>64</v>
      </c>
      <c r="L1" s="218">
        <f>J1+6</f>
        <v>38271</v>
      </c>
      <c r="M1" s="215" t="s">
        <v>63</v>
      </c>
      <c r="N1" s="215"/>
      <c r="O1" s="355" t="s">
        <v>15</v>
      </c>
      <c r="P1" s="356"/>
    </row>
    <row r="2" spans="1:13" ht="12.75">
      <c r="A2" s="348">
        <v>41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203"/>
      <c r="D3" s="43"/>
      <c r="E3" s="67"/>
      <c r="F3" s="208" t="s">
        <v>86</v>
      </c>
      <c r="G3" s="43">
        <v>40</v>
      </c>
      <c r="H3" s="43">
        <v>1200</v>
      </c>
      <c r="J3" s="5" t="s">
        <v>41</v>
      </c>
    </row>
    <row r="4" spans="1:8" ht="12.75">
      <c r="A4" s="214" t="s">
        <v>145</v>
      </c>
      <c r="B4" s="71" t="s">
        <v>40</v>
      </c>
      <c r="C4" s="203"/>
      <c r="D4" s="43"/>
      <c r="E4" s="67"/>
      <c r="F4" s="208" t="s">
        <v>179</v>
      </c>
      <c r="G4" s="43">
        <v>30</v>
      </c>
      <c r="H4" s="43">
        <v>250</v>
      </c>
    </row>
    <row r="5" spans="1:11" ht="12.75">
      <c r="A5" s="73"/>
      <c r="B5" s="71" t="s">
        <v>42</v>
      </c>
      <c r="C5" s="203"/>
      <c r="D5" s="43"/>
      <c r="E5" s="67"/>
      <c r="F5" s="208" t="s">
        <v>87</v>
      </c>
      <c r="G5" s="43">
        <v>55</v>
      </c>
      <c r="H5" s="43">
        <v>450</v>
      </c>
      <c r="J5" s="42" t="s">
        <v>43</v>
      </c>
      <c r="K5" s="42"/>
    </row>
    <row r="6" spans="1:11" ht="12.75">
      <c r="A6" s="73"/>
      <c r="B6" s="71" t="s">
        <v>46</v>
      </c>
      <c r="C6" s="212"/>
      <c r="D6" s="213"/>
      <c r="E6" s="67"/>
      <c r="F6" s="208" t="s">
        <v>88</v>
      </c>
      <c r="G6" s="43">
        <v>20</v>
      </c>
      <c r="H6" s="43">
        <v>1080</v>
      </c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>
        <v>105</v>
      </c>
      <c r="H7" s="43">
        <v>200</v>
      </c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>
        <v>45</v>
      </c>
      <c r="H8" s="43">
        <v>50</v>
      </c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>
        <v>220</v>
      </c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 t="s">
        <v>152</v>
      </c>
      <c r="C16" s="52" t="s">
        <v>146</v>
      </c>
      <c r="D16" s="53"/>
      <c r="E16" s="53"/>
      <c r="F16" s="53"/>
      <c r="G16" s="68">
        <v>30</v>
      </c>
      <c r="H16" s="68" t="s">
        <v>147</v>
      </c>
      <c r="I16" s="47"/>
      <c r="J16" s="47"/>
      <c r="K16" s="49"/>
      <c r="L16" s="357"/>
      <c r="M16" s="58">
        <v>1</v>
      </c>
      <c r="N16" s="330">
        <v>55</v>
      </c>
      <c r="O16" s="330">
        <v>53</v>
      </c>
      <c r="P16" s="330">
        <v>8</v>
      </c>
    </row>
    <row r="17" spans="1:16" ht="12" customHeight="1">
      <c r="A17" s="72">
        <f>J1</f>
        <v>38265</v>
      </c>
      <c r="B17" s="66" t="s">
        <v>196</v>
      </c>
      <c r="C17" s="54" t="s">
        <v>87</v>
      </c>
      <c r="D17" s="55"/>
      <c r="E17" s="55"/>
      <c r="F17" s="55"/>
      <c r="G17" s="69">
        <v>30</v>
      </c>
      <c r="H17" s="69" t="s">
        <v>149</v>
      </c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 t="s">
        <v>160</v>
      </c>
      <c r="D18" s="55"/>
      <c r="E18" s="55"/>
      <c r="F18" s="55"/>
      <c r="G18" s="69">
        <v>30</v>
      </c>
      <c r="H18" s="69" t="s">
        <v>171</v>
      </c>
      <c r="I18" s="67"/>
      <c r="J18" s="67"/>
      <c r="K18" s="50"/>
      <c r="L18" s="358"/>
      <c r="M18" s="209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 t="s">
        <v>32</v>
      </c>
      <c r="C20" s="52" t="s">
        <v>153</v>
      </c>
      <c r="D20" s="53"/>
      <c r="E20" s="53"/>
      <c r="F20" s="53"/>
      <c r="G20" s="68">
        <v>30</v>
      </c>
      <c r="H20" s="68" t="s">
        <v>170</v>
      </c>
      <c r="I20" s="47"/>
      <c r="J20" s="47"/>
      <c r="K20" s="49"/>
      <c r="L20" s="331"/>
      <c r="M20" s="58">
        <v>1</v>
      </c>
      <c r="N20" s="330"/>
      <c r="O20" s="330"/>
      <c r="P20" s="330" t="s">
        <v>148</v>
      </c>
    </row>
    <row r="21" spans="1:16" ht="12" customHeight="1">
      <c r="A21" s="72">
        <f>J1+1</f>
        <v>38266</v>
      </c>
      <c r="B21" s="66" t="s">
        <v>193</v>
      </c>
      <c r="C21" s="54" t="s">
        <v>154</v>
      </c>
      <c r="D21" s="55"/>
      <c r="E21" s="55"/>
      <c r="F21" s="55"/>
      <c r="G21" s="69">
        <v>50</v>
      </c>
      <c r="H21" s="69" t="s">
        <v>155</v>
      </c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 t="s">
        <v>160</v>
      </c>
      <c r="D22" s="55"/>
      <c r="E22" s="55"/>
      <c r="F22" s="55"/>
      <c r="G22" s="69">
        <v>20</v>
      </c>
      <c r="H22" s="69" t="s">
        <v>172</v>
      </c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209">
        <v>4</v>
      </c>
      <c r="N23" s="330"/>
      <c r="O23" s="330"/>
      <c r="P23" s="330"/>
    </row>
    <row r="24" spans="1:16" ht="12" customHeight="1">
      <c r="A24" s="63" t="s">
        <v>67</v>
      </c>
      <c r="B24" s="65" t="s">
        <v>139</v>
      </c>
      <c r="C24" s="52" t="s">
        <v>156</v>
      </c>
      <c r="D24" s="53"/>
      <c r="E24" s="53"/>
      <c r="F24" s="53"/>
      <c r="G24" s="68">
        <v>30</v>
      </c>
      <c r="H24" s="68" t="s">
        <v>183</v>
      </c>
      <c r="I24" s="47"/>
      <c r="J24" s="47"/>
      <c r="K24" s="49"/>
      <c r="L24" s="332"/>
      <c r="M24" s="58">
        <v>1</v>
      </c>
      <c r="N24" s="330"/>
      <c r="O24" s="330"/>
      <c r="P24" s="330">
        <v>7</v>
      </c>
    </row>
    <row r="25" spans="1:16" ht="12" customHeight="1">
      <c r="A25" s="72">
        <f>J1+2</f>
        <v>38267</v>
      </c>
      <c r="B25" s="66" t="s">
        <v>197</v>
      </c>
      <c r="C25" s="54" t="s">
        <v>157</v>
      </c>
      <c r="D25" s="55"/>
      <c r="E25" s="55"/>
      <c r="F25" s="55"/>
      <c r="G25" s="69">
        <v>45</v>
      </c>
      <c r="H25" s="69" t="s">
        <v>162</v>
      </c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 t="s">
        <v>158</v>
      </c>
      <c r="D26" s="55"/>
      <c r="E26" s="55"/>
      <c r="F26" s="55"/>
      <c r="G26" s="69">
        <v>30</v>
      </c>
      <c r="H26" s="69" t="s">
        <v>161</v>
      </c>
      <c r="I26" s="67"/>
      <c r="J26" s="67"/>
      <c r="K26" s="50"/>
      <c r="L26" s="333"/>
      <c r="M26" s="209">
        <v>3</v>
      </c>
      <c r="N26" s="330"/>
      <c r="O26" s="330"/>
      <c r="P26" s="330"/>
    </row>
    <row r="27" spans="1:16" ht="12" customHeight="1">
      <c r="A27" s="61"/>
      <c r="B27" s="62"/>
      <c r="C27" s="56" t="s">
        <v>159</v>
      </c>
      <c r="D27" s="57"/>
      <c r="E27" s="57"/>
      <c r="F27" s="57"/>
      <c r="G27" s="70">
        <v>15</v>
      </c>
      <c r="H27" s="70" t="s">
        <v>173</v>
      </c>
      <c r="I27" s="48"/>
      <c r="J27" s="48"/>
      <c r="K27" s="51"/>
      <c r="L27" s="334"/>
      <c r="M27" s="150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 t="s">
        <v>167</v>
      </c>
      <c r="D28" s="53"/>
      <c r="E28" s="53"/>
      <c r="F28" s="53"/>
      <c r="G28" s="68"/>
      <c r="H28" s="68"/>
      <c r="I28" s="47"/>
      <c r="J28" s="47"/>
      <c r="K28" s="49"/>
      <c r="L28" s="331" t="s">
        <v>178</v>
      </c>
      <c r="M28" s="58">
        <v>1</v>
      </c>
      <c r="N28" s="330"/>
      <c r="O28" s="330"/>
      <c r="P28" s="330">
        <v>8</v>
      </c>
    </row>
    <row r="29" spans="1:16" ht="12" customHeight="1">
      <c r="A29" s="72">
        <f>J1+3</f>
        <v>38268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209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 t="s">
        <v>152</v>
      </c>
      <c r="C32" s="52" t="s">
        <v>146</v>
      </c>
      <c r="D32" s="53"/>
      <c r="E32" s="53"/>
      <c r="F32" s="53"/>
      <c r="G32" s="68">
        <v>30</v>
      </c>
      <c r="H32" s="68" t="s">
        <v>147</v>
      </c>
      <c r="I32" s="47"/>
      <c r="J32" s="47"/>
      <c r="K32" s="49"/>
      <c r="L32" s="327"/>
      <c r="M32" s="58">
        <v>1</v>
      </c>
      <c r="N32" s="321"/>
      <c r="O32" s="327"/>
      <c r="P32" s="321">
        <v>7</v>
      </c>
    </row>
    <row r="33" spans="1:16" ht="12" customHeight="1">
      <c r="A33" s="72">
        <f>J1+4</f>
        <v>38269</v>
      </c>
      <c r="B33" s="66" t="s">
        <v>194</v>
      </c>
      <c r="C33" s="54" t="s">
        <v>168</v>
      </c>
      <c r="D33" s="55"/>
      <c r="E33" s="55"/>
      <c r="F33" s="55"/>
      <c r="G33" s="69">
        <v>20</v>
      </c>
      <c r="H33" s="69" t="s">
        <v>169</v>
      </c>
      <c r="I33" s="67"/>
      <c r="J33" s="67"/>
      <c r="K33" s="50"/>
      <c r="L33" s="328"/>
      <c r="M33" s="59">
        <v>2</v>
      </c>
      <c r="N33" s="322"/>
      <c r="O33" s="328"/>
      <c r="P33" s="322"/>
    </row>
    <row r="34" spans="1:16" ht="12" customHeight="1">
      <c r="A34" s="64"/>
      <c r="B34" s="66"/>
      <c r="C34" s="54" t="s">
        <v>150</v>
      </c>
      <c r="D34" s="55"/>
      <c r="E34" s="55"/>
      <c r="F34" s="55"/>
      <c r="G34" s="69">
        <v>30</v>
      </c>
      <c r="H34" s="69" t="s">
        <v>151</v>
      </c>
      <c r="I34" s="67"/>
      <c r="J34" s="67"/>
      <c r="K34" s="50"/>
      <c r="L34" s="328"/>
      <c r="M34" s="209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 t="s">
        <v>32</v>
      </c>
      <c r="C36" s="52" t="s">
        <v>153</v>
      </c>
      <c r="D36" s="53"/>
      <c r="E36" s="53"/>
      <c r="F36" s="53"/>
      <c r="G36" s="68">
        <v>30</v>
      </c>
      <c r="H36" s="68" t="s">
        <v>174</v>
      </c>
      <c r="I36" s="47"/>
      <c r="J36" s="47"/>
      <c r="K36" s="49"/>
      <c r="L36" s="327" t="s">
        <v>180</v>
      </c>
      <c r="M36" s="58">
        <v>1</v>
      </c>
      <c r="N36" s="321"/>
      <c r="O36" s="321"/>
      <c r="P36" s="321">
        <v>6</v>
      </c>
    </row>
    <row r="37" spans="1:16" ht="12" customHeight="1">
      <c r="A37" s="72">
        <f>J1+5</f>
        <v>38270</v>
      </c>
      <c r="B37" s="66" t="s">
        <v>195</v>
      </c>
      <c r="C37" s="54" t="s">
        <v>163</v>
      </c>
      <c r="D37" s="55"/>
      <c r="E37" s="55"/>
      <c r="F37" s="55"/>
      <c r="G37" s="69">
        <v>30</v>
      </c>
      <c r="H37" s="69" t="s">
        <v>166</v>
      </c>
      <c r="I37" s="67"/>
      <c r="J37" s="67"/>
      <c r="K37" s="50"/>
      <c r="L37" s="328"/>
      <c r="M37" s="59">
        <v>2</v>
      </c>
      <c r="N37" s="322"/>
      <c r="O37" s="322"/>
      <c r="P37" s="322"/>
    </row>
    <row r="38" spans="1:16" ht="12" customHeight="1">
      <c r="A38" s="64"/>
      <c r="B38" s="66"/>
      <c r="C38" s="54" t="s">
        <v>164</v>
      </c>
      <c r="D38" s="55"/>
      <c r="E38" s="55"/>
      <c r="F38" s="55"/>
      <c r="G38" s="69">
        <v>30</v>
      </c>
      <c r="H38" s="69" t="s">
        <v>165</v>
      </c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209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 t="s">
        <v>167</v>
      </c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>
        <v>8</v>
      </c>
    </row>
    <row r="41" spans="1:16" ht="12" customHeight="1">
      <c r="A41" s="72">
        <f>J1+6</f>
        <v>38271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9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209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4"/>
  <headerFooter alignWithMargins="0">
    <oddHeader>&amp;L&amp;8Sprint-/Hürdenkader SLV&amp;CRahmentrainingsplanung&amp;R&amp;8R.Weber</oddHeader>
    <oddFooter>&amp;L&amp;8&amp;F</oddFooter>
  </headerFooter>
  <drawing r:id="rId3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'33'!L1+1</f>
        <v>38580</v>
      </c>
      <c r="K1" s="217" t="s">
        <v>94</v>
      </c>
      <c r="L1" s="218">
        <f>J1+6</f>
        <v>38586</v>
      </c>
      <c r="M1" s="215" t="s">
        <v>63</v>
      </c>
      <c r="N1" s="215"/>
      <c r="O1" s="360"/>
      <c r="P1" s="361"/>
    </row>
    <row r="2" spans="1:13" ht="12.75">
      <c r="A2" s="348">
        <v>34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38580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38581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38582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38583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38584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38585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38586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'34'!L1+1</f>
        <v>38587</v>
      </c>
      <c r="K1" s="217" t="s">
        <v>94</v>
      </c>
      <c r="L1" s="218">
        <f>J1+6</f>
        <v>38593</v>
      </c>
      <c r="M1" s="215" t="s">
        <v>63</v>
      </c>
      <c r="N1" s="215"/>
      <c r="O1" s="360"/>
      <c r="P1" s="361"/>
    </row>
    <row r="2" spans="1:13" ht="12.75">
      <c r="A2" s="348">
        <v>35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38587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38588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38589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38590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38591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38592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38593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'35'!L1+1</f>
        <v>38594</v>
      </c>
      <c r="K1" s="217" t="s">
        <v>94</v>
      </c>
      <c r="L1" s="218">
        <f>J1+6</f>
        <v>38600</v>
      </c>
      <c r="M1" s="215" t="s">
        <v>63</v>
      </c>
      <c r="N1" s="215"/>
      <c r="O1" s="360"/>
      <c r="P1" s="361"/>
    </row>
    <row r="2" spans="1:13" ht="12.75">
      <c r="A2" s="348">
        <v>36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38594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38595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38596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38597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38598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38599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38600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'36'!L1+1</f>
        <v>38601</v>
      </c>
      <c r="K1" s="217" t="s">
        <v>94</v>
      </c>
      <c r="L1" s="218">
        <f>J1+6</f>
        <v>38607</v>
      </c>
      <c r="M1" s="215" t="s">
        <v>63</v>
      </c>
      <c r="N1" s="215"/>
      <c r="O1" s="360"/>
      <c r="P1" s="361"/>
    </row>
    <row r="2" spans="1:13" ht="12.75">
      <c r="A2" s="348">
        <v>37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38601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38602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38603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38604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38605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38606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38607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'37'!L1+1</f>
        <v>38608</v>
      </c>
      <c r="K1" s="217" t="s">
        <v>94</v>
      </c>
      <c r="L1" s="218">
        <f>J1+6</f>
        <v>38614</v>
      </c>
      <c r="M1" s="215" t="s">
        <v>63</v>
      </c>
      <c r="N1" s="215"/>
      <c r="O1" s="360"/>
      <c r="P1" s="361"/>
    </row>
    <row r="2" spans="1:13" ht="12.75">
      <c r="A2" s="348">
        <v>38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38608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38609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38610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38611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38612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38613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38614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'38'!L1+1</f>
        <v>38615</v>
      </c>
      <c r="K1" s="217" t="s">
        <v>94</v>
      </c>
      <c r="L1" s="218">
        <f>J1+6</f>
        <v>38621</v>
      </c>
      <c r="M1" s="215" t="s">
        <v>63</v>
      </c>
      <c r="N1" s="215"/>
      <c r="O1" s="360"/>
      <c r="P1" s="361"/>
    </row>
    <row r="2" spans="1:13" ht="12.75">
      <c r="A2" s="348">
        <v>39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38615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38616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38617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38618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38619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38620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38621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R29" sqref="R29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'39'!L1+1</f>
        <v>38622</v>
      </c>
      <c r="K1" s="217" t="s">
        <v>94</v>
      </c>
      <c r="L1" s="218">
        <f>J1+6</f>
        <v>38628</v>
      </c>
      <c r="M1" s="215" t="s">
        <v>63</v>
      </c>
      <c r="N1" s="215"/>
      <c r="O1" s="360"/>
      <c r="P1" s="361"/>
    </row>
    <row r="2" spans="1:13" ht="12.75">
      <c r="A2" s="348">
        <v>40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38622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38623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38624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38625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38626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38627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38628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95</v>
      </c>
      <c r="J1" s="218">
        <f>'40'!L1+1</f>
        <v>38629</v>
      </c>
      <c r="K1" s="217" t="s">
        <v>94</v>
      </c>
      <c r="L1" s="218">
        <f>J1+6</f>
        <v>38635</v>
      </c>
      <c r="M1" s="215" t="s">
        <v>63</v>
      </c>
      <c r="N1" s="215"/>
      <c r="O1" s="360"/>
      <c r="P1" s="361"/>
    </row>
    <row r="2" spans="1:13" ht="12.75">
      <c r="A2" s="348">
        <v>41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38629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38630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38631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38632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38633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38634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38635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62"/>
      <c r="E1" s="362"/>
      <c r="F1" s="362"/>
      <c r="G1" s="362"/>
      <c r="H1" s="215"/>
      <c r="I1" s="217" t="s">
        <v>95</v>
      </c>
      <c r="J1" s="216"/>
      <c r="K1" s="217" t="s">
        <v>94</v>
      </c>
      <c r="L1" s="216"/>
      <c r="M1" s="215" t="s">
        <v>63</v>
      </c>
      <c r="N1" s="215"/>
      <c r="O1" s="363"/>
      <c r="P1" s="364"/>
    </row>
    <row r="2" spans="1:13" ht="12.75">
      <c r="A2" s="348"/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64"/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64"/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64"/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64"/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64"/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64"/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64"/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F5" sqref="F5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/>
      <c r="E1" s="354"/>
      <c r="F1" s="354"/>
      <c r="G1" s="354"/>
      <c r="H1" s="215"/>
      <c r="I1" s="217" t="s">
        <v>76</v>
      </c>
      <c r="J1" s="218">
        <f>Beisp41!L1+1</f>
        <v>38272</v>
      </c>
      <c r="K1" s="217" t="s">
        <v>64</v>
      </c>
      <c r="L1" s="218">
        <f>J1+6</f>
        <v>38278</v>
      </c>
      <c r="M1" s="215" t="s">
        <v>63</v>
      </c>
      <c r="N1" s="215"/>
      <c r="O1" s="360"/>
      <c r="P1" s="361"/>
    </row>
    <row r="2" spans="1:13" ht="12.75">
      <c r="A2" s="348">
        <v>42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38272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38273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38274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150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38275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38276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38277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38278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4"/>
  <headerFooter alignWithMargins="0">
    <oddHeader>&amp;L&amp;8Sprint-/Hürdenkader SLV&amp;CRahmentrainingsplanung&amp;R&amp;8R.Weber</oddHeader>
    <oddFooter>&amp;L&amp;8&amp;F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76</v>
      </c>
      <c r="J1" s="218">
        <f>'42'!L1+1</f>
        <v>38279</v>
      </c>
      <c r="K1" s="217" t="s">
        <v>64</v>
      </c>
      <c r="L1" s="218">
        <f>J1+6</f>
        <v>38285</v>
      </c>
      <c r="M1" s="215" t="s">
        <v>63</v>
      </c>
      <c r="N1" s="215"/>
      <c r="O1" s="360"/>
      <c r="P1" s="361"/>
    </row>
    <row r="2" spans="1:13" ht="12.75">
      <c r="A2" s="348">
        <v>43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38279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38280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38281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150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38282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38283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38284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38285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76</v>
      </c>
      <c r="J1" s="218">
        <f>'43'!L1+1</f>
        <v>38286</v>
      </c>
      <c r="K1" s="217" t="s">
        <v>64</v>
      </c>
      <c r="L1" s="218">
        <f>J1+6</f>
        <v>38292</v>
      </c>
      <c r="M1" s="215" t="s">
        <v>63</v>
      </c>
      <c r="N1" s="215"/>
      <c r="O1" s="360"/>
      <c r="P1" s="361"/>
    </row>
    <row r="2" spans="1:13" ht="12.75">
      <c r="A2" s="348">
        <v>44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38286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38287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38288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150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38289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38290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38291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38292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N36:N39"/>
    <mergeCell ref="O36:O39"/>
    <mergeCell ref="P36:P39"/>
    <mergeCell ref="L40:L43"/>
    <mergeCell ref="N40:N43"/>
    <mergeCell ref="O40:O43"/>
    <mergeCell ref="P40:P43"/>
    <mergeCell ref="L36:L39"/>
    <mergeCell ref="N28:N31"/>
    <mergeCell ref="O28:O31"/>
    <mergeCell ref="P28:P31"/>
    <mergeCell ref="L32:L35"/>
    <mergeCell ref="N32:N35"/>
    <mergeCell ref="O32:O35"/>
    <mergeCell ref="P32:P35"/>
    <mergeCell ref="L28:L31"/>
    <mergeCell ref="N20:N23"/>
    <mergeCell ref="O20:O23"/>
    <mergeCell ref="P20:P23"/>
    <mergeCell ref="L24:L27"/>
    <mergeCell ref="N24:N27"/>
    <mergeCell ref="O24:O27"/>
    <mergeCell ref="P24:P27"/>
    <mergeCell ref="L20:L23"/>
    <mergeCell ref="C11:P13"/>
    <mergeCell ref="B1:C1"/>
    <mergeCell ref="C15:F15"/>
    <mergeCell ref="A2:A3"/>
    <mergeCell ref="C9:D9"/>
    <mergeCell ref="C8:D8"/>
    <mergeCell ref="D1:G1"/>
    <mergeCell ref="O1:P1"/>
    <mergeCell ref="L16:L19"/>
    <mergeCell ref="N16:N19"/>
    <mergeCell ref="O16:O19"/>
    <mergeCell ref="P16:P1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SheetLayoutView="50" workbookViewId="0" topLeftCell="A1">
      <selection activeCell="D1" sqref="D1:G1"/>
    </sheetView>
  </sheetViews>
  <sheetFormatPr defaultColWidth="11.00390625" defaultRowHeight="12.75"/>
  <cols>
    <col min="1" max="1" width="10.75390625" style="5" customWidth="1"/>
    <col min="2" max="2" width="13.75390625" style="5" customWidth="1"/>
    <col min="3" max="4" width="9.75390625" style="5" customWidth="1"/>
    <col min="5" max="5" width="2.75390625" style="5" customWidth="1"/>
    <col min="6" max="6" width="13.25390625" style="5" customWidth="1"/>
    <col min="7" max="7" width="8.75390625" style="5" customWidth="1"/>
    <col min="8" max="8" width="11.375" style="5" customWidth="1"/>
    <col min="9" max="9" width="2.75390625" style="5" customWidth="1"/>
    <col min="10" max="10" width="12.75390625" style="5" customWidth="1"/>
    <col min="11" max="11" width="6.75390625" style="5" customWidth="1"/>
    <col min="12" max="12" width="12.75390625" style="5" customWidth="1"/>
    <col min="13" max="13" width="2.875" style="5" customWidth="1"/>
    <col min="14" max="14" width="4.875" style="5" bestFit="1" customWidth="1"/>
    <col min="15" max="15" width="4.25390625" style="5" bestFit="1" customWidth="1"/>
    <col min="16" max="16" width="5.875" style="5" bestFit="1" customWidth="1"/>
    <col min="17" max="16384" width="11.375" style="5" customWidth="1"/>
  </cols>
  <sheetData>
    <row r="1" spans="1:16" s="219" customFormat="1" ht="16.5" customHeight="1">
      <c r="A1" s="40" t="s">
        <v>38</v>
      </c>
      <c r="B1" s="344" t="s">
        <v>62</v>
      </c>
      <c r="C1" s="345"/>
      <c r="D1" s="354">
        <f>'42'!D1</f>
        <v>0</v>
      </c>
      <c r="E1" s="354"/>
      <c r="F1" s="354"/>
      <c r="G1" s="354"/>
      <c r="H1" s="215"/>
      <c r="I1" s="217" t="s">
        <v>76</v>
      </c>
      <c r="J1" s="218">
        <f>'44'!L1+1</f>
        <v>38293</v>
      </c>
      <c r="K1" s="217" t="s">
        <v>64</v>
      </c>
      <c r="L1" s="218">
        <f>J1+6</f>
        <v>38299</v>
      </c>
      <c r="M1" s="215" t="s">
        <v>63</v>
      </c>
      <c r="N1" s="215"/>
      <c r="O1" s="360"/>
      <c r="P1" s="361"/>
    </row>
    <row r="2" spans="1:13" ht="12.75">
      <c r="A2" s="348">
        <v>45</v>
      </c>
      <c r="B2" s="80" t="s">
        <v>31</v>
      </c>
      <c r="C2" s="102" t="s">
        <v>83</v>
      </c>
      <c r="D2" s="102" t="s">
        <v>84</v>
      </c>
      <c r="E2" s="71"/>
      <c r="F2" s="81" t="s">
        <v>85</v>
      </c>
      <c r="G2" s="102" t="s">
        <v>108</v>
      </c>
      <c r="H2" s="103" t="s">
        <v>109</v>
      </c>
      <c r="J2" s="42" t="s">
        <v>39</v>
      </c>
      <c r="K2" s="42"/>
      <c r="L2" s="42"/>
      <c r="M2" s="42"/>
    </row>
    <row r="3" spans="1:10" ht="12.75">
      <c r="A3" s="349"/>
      <c r="B3" s="71" t="s">
        <v>73</v>
      </c>
      <c r="C3" s="43"/>
      <c r="D3" s="43"/>
      <c r="E3" s="67"/>
      <c r="F3" s="208" t="s">
        <v>86</v>
      </c>
      <c r="G3" s="43"/>
      <c r="H3" s="43"/>
      <c r="J3" s="5" t="s">
        <v>41</v>
      </c>
    </row>
    <row r="4" spans="1:8" ht="12.75">
      <c r="A4" s="73"/>
      <c r="B4" s="71" t="s">
        <v>40</v>
      </c>
      <c r="C4" s="43"/>
      <c r="D4" s="43"/>
      <c r="E4" s="67"/>
      <c r="F4" s="208" t="s">
        <v>179</v>
      </c>
      <c r="G4" s="43"/>
      <c r="H4" s="43"/>
    </row>
    <row r="5" spans="1:11" ht="12.75">
      <c r="A5" s="73"/>
      <c r="B5" s="71" t="s">
        <v>42</v>
      </c>
      <c r="C5" s="43"/>
      <c r="D5" s="43"/>
      <c r="E5" s="67"/>
      <c r="F5" s="208" t="s">
        <v>87</v>
      </c>
      <c r="G5" s="43"/>
      <c r="H5" s="43"/>
      <c r="J5" s="42" t="s">
        <v>43</v>
      </c>
      <c r="K5" s="42"/>
    </row>
    <row r="6" spans="1:11" ht="12.75">
      <c r="A6" s="73"/>
      <c r="B6" s="71" t="s">
        <v>46</v>
      </c>
      <c r="C6" s="43"/>
      <c r="D6" s="43"/>
      <c r="E6" s="67"/>
      <c r="F6" s="208" t="s">
        <v>88</v>
      </c>
      <c r="G6" s="43"/>
      <c r="H6" s="43"/>
      <c r="J6" s="5" t="s">
        <v>44</v>
      </c>
      <c r="K6" s="5" t="s">
        <v>45</v>
      </c>
    </row>
    <row r="7" spans="1:11" ht="12.75">
      <c r="A7" s="73"/>
      <c r="B7" s="71" t="s">
        <v>49</v>
      </c>
      <c r="C7" s="43"/>
      <c r="D7" s="43"/>
      <c r="E7" s="67"/>
      <c r="F7" s="208" t="s">
        <v>89</v>
      </c>
      <c r="G7" s="43"/>
      <c r="H7" s="43"/>
      <c r="J7" s="5" t="s">
        <v>47</v>
      </c>
      <c r="K7" s="5" t="s">
        <v>48</v>
      </c>
    </row>
    <row r="8" spans="1:11" ht="12.75">
      <c r="A8" s="73"/>
      <c r="B8" s="82" t="s">
        <v>93</v>
      </c>
      <c r="C8" s="352"/>
      <c r="D8" s="353"/>
      <c r="E8" s="67"/>
      <c r="F8" s="208" t="s">
        <v>90</v>
      </c>
      <c r="G8" s="43"/>
      <c r="H8" s="43"/>
      <c r="J8" s="5" t="s">
        <v>50</v>
      </c>
      <c r="K8" s="5" t="s">
        <v>51</v>
      </c>
    </row>
    <row r="9" spans="1:11" ht="12.75">
      <c r="A9" s="73"/>
      <c r="B9" s="82" t="s">
        <v>92</v>
      </c>
      <c r="C9" s="350"/>
      <c r="D9" s="351"/>
      <c r="E9" s="80"/>
      <c r="F9" s="208" t="s">
        <v>91</v>
      </c>
      <c r="G9" s="43"/>
      <c r="H9" s="43"/>
      <c r="J9" s="5" t="s">
        <v>123</v>
      </c>
      <c r="K9" s="5" t="s">
        <v>52</v>
      </c>
    </row>
    <row r="10" spans="1:6" ht="6" customHeight="1">
      <c r="A10" s="73"/>
      <c r="B10" s="83"/>
      <c r="D10" s="80"/>
      <c r="E10" s="80"/>
      <c r="F10" s="80"/>
    </row>
    <row r="11" spans="1:16" ht="12.75">
      <c r="A11" s="73"/>
      <c r="B11" s="84" t="s">
        <v>74</v>
      </c>
      <c r="C11" s="335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7"/>
    </row>
    <row r="12" spans="1:16" ht="12.75">
      <c r="A12" s="73"/>
      <c r="B12" s="5" t="s">
        <v>75</v>
      </c>
      <c r="C12" s="338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40"/>
    </row>
    <row r="13" spans="1:16" ht="12.75">
      <c r="A13" s="73"/>
      <c r="B13" s="5" t="s">
        <v>72</v>
      </c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3"/>
    </row>
    <row r="14" ht="6" customHeight="1">
      <c r="A14" s="74"/>
    </row>
    <row r="15" spans="1:16" ht="12" customHeight="1">
      <c r="A15" s="60" t="s">
        <v>53</v>
      </c>
      <c r="B15" s="47" t="s">
        <v>54</v>
      </c>
      <c r="C15" s="346" t="s">
        <v>55</v>
      </c>
      <c r="D15" s="347"/>
      <c r="E15" s="347"/>
      <c r="F15" s="347"/>
      <c r="G15" s="104" t="s">
        <v>56</v>
      </c>
      <c r="H15" s="47" t="s">
        <v>57</v>
      </c>
      <c r="I15" s="47"/>
      <c r="J15" s="45"/>
      <c r="K15" s="44"/>
      <c r="L15" s="41" t="s">
        <v>58</v>
      </c>
      <c r="M15" s="46"/>
      <c r="N15" s="43" t="s">
        <v>59</v>
      </c>
      <c r="O15" s="44" t="s">
        <v>60</v>
      </c>
      <c r="P15" s="44" t="s">
        <v>61</v>
      </c>
    </row>
    <row r="16" spans="1:16" ht="12" customHeight="1">
      <c r="A16" s="63" t="s">
        <v>65</v>
      </c>
      <c r="B16" s="65"/>
      <c r="C16" s="52"/>
      <c r="D16" s="53"/>
      <c r="E16" s="53"/>
      <c r="F16" s="53"/>
      <c r="G16" s="68"/>
      <c r="H16" s="68"/>
      <c r="I16" s="47"/>
      <c r="J16" s="47"/>
      <c r="K16" s="49"/>
      <c r="L16" s="357"/>
      <c r="M16" s="58">
        <v>1</v>
      </c>
      <c r="N16" s="330"/>
      <c r="O16" s="330"/>
      <c r="P16" s="330"/>
    </row>
    <row r="17" spans="1:16" ht="12" customHeight="1">
      <c r="A17" s="72">
        <f>J1</f>
        <v>38293</v>
      </c>
      <c r="B17" s="66"/>
      <c r="C17" s="54"/>
      <c r="D17" s="55"/>
      <c r="E17" s="55"/>
      <c r="F17" s="55"/>
      <c r="G17" s="69"/>
      <c r="H17" s="69"/>
      <c r="I17" s="67"/>
      <c r="J17" s="67"/>
      <c r="K17" s="50"/>
      <c r="L17" s="358"/>
      <c r="M17" s="58">
        <v>2</v>
      </c>
      <c r="N17" s="330"/>
      <c r="O17" s="330"/>
      <c r="P17" s="330"/>
    </row>
    <row r="18" spans="1:16" ht="12" customHeight="1">
      <c r="A18" s="64"/>
      <c r="B18" s="66"/>
      <c r="C18" s="54"/>
      <c r="D18" s="55"/>
      <c r="E18" s="55"/>
      <c r="F18" s="55"/>
      <c r="G18" s="69"/>
      <c r="H18" s="69"/>
      <c r="I18" s="67"/>
      <c r="J18" s="67"/>
      <c r="K18" s="50"/>
      <c r="L18" s="358"/>
      <c r="M18" s="58">
        <v>3</v>
      </c>
      <c r="N18" s="330"/>
      <c r="O18" s="330"/>
      <c r="P18" s="330"/>
    </row>
    <row r="19" spans="1:16" ht="12" customHeight="1">
      <c r="A19" s="61"/>
      <c r="B19" s="62"/>
      <c r="C19" s="56"/>
      <c r="D19" s="57"/>
      <c r="E19" s="57"/>
      <c r="F19" s="57"/>
      <c r="G19" s="70"/>
      <c r="H19" s="70"/>
      <c r="I19" s="48"/>
      <c r="J19" s="48"/>
      <c r="K19" s="51"/>
      <c r="L19" s="359"/>
      <c r="M19" s="59">
        <v>4</v>
      </c>
      <c r="N19" s="330"/>
      <c r="O19" s="330"/>
      <c r="P19" s="330"/>
    </row>
    <row r="20" spans="1:16" ht="12" customHeight="1">
      <c r="A20" s="63" t="s">
        <v>66</v>
      </c>
      <c r="B20" s="65"/>
      <c r="C20" s="52"/>
      <c r="D20" s="53"/>
      <c r="E20" s="53"/>
      <c r="F20" s="53"/>
      <c r="G20" s="68"/>
      <c r="H20" s="68"/>
      <c r="I20" s="47"/>
      <c r="J20" s="47"/>
      <c r="K20" s="49"/>
      <c r="L20" s="331"/>
      <c r="M20" s="58">
        <v>1</v>
      </c>
      <c r="N20" s="330"/>
      <c r="O20" s="330"/>
      <c r="P20" s="330"/>
    </row>
    <row r="21" spans="1:16" ht="12" customHeight="1">
      <c r="A21" s="72">
        <f>J1+1</f>
        <v>38294</v>
      </c>
      <c r="B21" s="66"/>
      <c r="C21" s="54"/>
      <c r="D21" s="55"/>
      <c r="E21" s="55"/>
      <c r="F21" s="55"/>
      <c r="G21" s="69"/>
      <c r="H21" s="69"/>
      <c r="I21" s="67"/>
      <c r="J21" s="67"/>
      <c r="K21" s="50"/>
      <c r="L21" s="331"/>
      <c r="M21" s="58">
        <v>2</v>
      </c>
      <c r="N21" s="330"/>
      <c r="O21" s="330"/>
      <c r="P21" s="330"/>
    </row>
    <row r="22" spans="1:16" ht="12" customHeight="1">
      <c r="A22" s="64"/>
      <c r="B22" s="66"/>
      <c r="C22" s="54"/>
      <c r="D22" s="55"/>
      <c r="E22" s="55"/>
      <c r="F22" s="55"/>
      <c r="G22" s="69"/>
      <c r="H22" s="69"/>
      <c r="I22" s="67"/>
      <c r="J22" s="67"/>
      <c r="K22" s="50"/>
      <c r="L22" s="331"/>
      <c r="M22" s="58">
        <v>3</v>
      </c>
      <c r="N22" s="330"/>
      <c r="O22" s="330"/>
      <c r="P22" s="330"/>
    </row>
    <row r="23" spans="1:16" ht="12" customHeight="1">
      <c r="A23" s="61"/>
      <c r="B23" s="62"/>
      <c r="C23" s="56"/>
      <c r="D23" s="57"/>
      <c r="E23" s="57"/>
      <c r="F23" s="57"/>
      <c r="G23" s="70"/>
      <c r="H23" s="70"/>
      <c r="I23" s="48"/>
      <c r="J23" s="48"/>
      <c r="K23" s="51"/>
      <c r="L23" s="331"/>
      <c r="M23" s="58">
        <v>4</v>
      </c>
      <c r="N23" s="330"/>
      <c r="O23" s="330"/>
      <c r="P23" s="330"/>
    </row>
    <row r="24" spans="1:16" ht="12" customHeight="1">
      <c r="A24" s="63" t="s">
        <v>67</v>
      </c>
      <c r="B24" s="65"/>
      <c r="C24" s="52"/>
      <c r="D24" s="53"/>
      <c r="E24" s="53"/>
      <c r="F24" s="53"/>
      <c r="G24" s="68"/>
      <c r="H24" s="68"/>
      <c r="I24" s="47"/>
      <c r="J24" s="47"/>
      <c r="K24" s="49"/>
      <c r="L24" s="332"/>
      <c r="M24" s="58">
        <v>1</v>
      </c>
      <c r="N24" s="330"/>
      <c r="O24" s="330"/>
      <c r="P24" s="330"/>
    </row>
    <row r="25" spans="1:16" ht="12" customHeight="1">
      <c r="A25" s="72">
        <f>J1+2</f>
        <v>38295</v>
      </c>
      <c r="B25" s="66"/>
      <c r="C25" s="54"/>
      <c r="D25" s="55"/>
      <c r="E25" s="55"/>
      <c r="F25" s="55"/>
      <c r="G25" s="69"/>
      <c r="H25" s="69"/>
      <c r="I25" s="67"/>
      <c r="J25" s="67"/>
      <c r="K25" s="50"/>
      <c r="L25" s="333"/>
      <c r="M25" s="59">
        <v>2</v>
      </c>
      <c r="N25" s="330"/>
      <c r="O25" s="330"/>
      <c r="P25" s="330"/>
    </row>
    <row r="26" spans="1:16" ht="12" customHeight="1">
      <c r="A26" s="64"/>
      <c r="B26" s="66"/>
      <c r="C26" s="54"/>
      <c r="D26" s="55"/>
      <c r="E26" s="55"/>
      <c r="F26" s="55"/>
      <c r="G26" s="69"/>
      <c r="H26" s="69"/>
      <c r="I26" s="67"/>
      <c r="J26" s="67"/>
      <c r="K26" s="50"/>
      <c r="L26" s="333"/>
      <c r="M26" s="59">
        <v>3</v>
      </c>
      <c r="N26" s="330"/>
      <c r="O26" s="330"/>
      <c r="P26" s="330"/>
    </row>
    <row r="27" spans="1:16" ht="12" customHeight="1">
      <c r="A27" s="61"/>
      <c r="B27" s="62"/>
      <c r="C27" s="56"/>
      <c r="D27" s="57"/>
      <c r="E27" s="57"/>
      <c r="F27" s="57"/>
      <c r="G27" s="70"/>
      <c r="H27" s="70"/>
      <c r="I27" s="48"/>
      <c r="J27" s="48"/>
      <c r="K27" s="51"/>
      <c r="L27" s="334"/>
      <c r="M27" s="59">
        <v>4</v>
      </c>
      <c r="N27" s="330"/>
      <c r="O27" s="330"/>
      <c r="P27" s="330"/>
    </row>
    <row r="28" spans="1:16" ht="12" customHeight="1">
      <c r="A28" s="63" t="s">
        <v>68</v>
      </c>
      <c r="B28" s="65"/>
      <c r="C28" s="52"/>
      <c r="D28" s="53"/>
      <c r="E28" s="53"/>
      <c r="F28" s="53"/>
      <c r="G28" s="68"/>
      <c r="H28" s="68"/>
      <c r="I28" s="47"/>
      <c r="J28" s="47"/>
      <c r="K28" s="49"/>
      <c r="L28" s="331"/>
      <c r="M28" s="58">
        <v>1</v>
      </c>
      <c r="N28" s="330"/>
      <c r="O28" s="330"/>
      <c r="P28" s="330"/>
    </row>
    <row r="29" spans="1:16" ht="12" customHeight="1">
      <c r="A29" s="72">
        <f>J1+3</f>
        <v>38296</v>
      </c>
      <c r="B29" s="66"/>
      <c r="C29" s="54"/>
      <c r="D29" s="55"/>
      <c r="E29" s="55"/>
      <c r="F29" s="55"/>
      <c r="G29" s="69"/>
      <c r="H29" s="69"/>
      <c r="I29" s="67"/>
      <c r="J29" s="67"/>
      <c r="K29" s="50"/>
      <c r="L29" s="331"/>
      <c r="M29" s="58">
        <v>2</v>
      </c>
      <c r="N29" s="330"/>
      <c r="O29" s="330"/>
      <c r="P29" s="330"/>
    </row>
    <row r="30" spans="1:16" ht="12" customHeight="1">
      <c r="A30" s="64"/>
      <c r="B30" s="66"/>
      <c r="C30" s="54"/>
      <c r="D30" s="55"/>
      <c r="E30" s="55"/>
      <c r="F30" s="55"/>
      <c r="G30" s="69"/>
      <c r="H30" s="69"/>
      <c r="I30" s="67"/>
      <c r="J30" s="67"/>
      <c r="K30" s="50"/>
      <c r="L30" s="331"/>
      <c r="M30" s="58">
        <v>3</v>
      </c>
      <c r="N30" s="330"/>
      <c r="O30" s="330"/>
      <c r="P30" s="330"/>
    </row>
    <row r="31" spans="1:16" ht="12" customHeight="1">
      <c r="A31" s="61"/>
      <c r="B31" s="62"/>
      <c r="C31" s="56"/>
      <c r="D31" s="57"/>
      <c r="E31" s="57"/>
      <c r="F31" s="57"/>
      <c r="G31" s="70"/>
      <c r="H31" s="70"/>
      <c r="I31" s="48"/>
      <c r="J31" s="48"/>
      <c r="K31" s="51"/>
      <c r="L31" s="331"/>
      <c r="M31" s="58">
        <v>4</v>
      </c>
      <c r="N31" s="330"/>
      <c r="O31" s="330"/>
      <c r="P31" s="330"/>
    </row>
    <row r="32" spans="1:16" ht="12" customHeight="1">
      <c r="A32" s="63" t="s">
        <v>69</v>
      </c>
      <c r="B32" s="65"/>
      <c r="C32" s="52"/>
      <c r="D32" s="53"/>
      <c r="E32" s="53"/>
      <c r="F32" s="53"/>
      <c r="G32" s="68"/>
      <c r="H32" s="68"/>
      <c r="I32" s="47"/>
      <c r="J32" s="47"/>
      <c r="K32" s="49"/>
      <c r="L32" s="327"/>
      <c r="M32" s="58">
        <v>1</v>
      </c>
      <c r="N32" s="321"/>
      <c r="O32" s="327"/>
      <c r="P32" s="321"/>
    </row>
    <row r="33" spans="1:16" ht="12" customHeight="1">
      <c r="A33" s="72">
        <f>J1+4</f>
        <v>38297</v>
      </c>
      <c r="B33" s="66"/>
      <c r="C33" s="54"/>
      <c r="D33" s="55"/>
      <c r="E33" s="55"/>
      <c r="F33" s="55"/>
      <c r="G33" s="69"/>
      <c r="H33" s="69"/>
      <c r="I33" s="67"/>
      <c r="J33" s="67"/>
      <c r="K33" s="50"/>
      <c r="L33" s="328"/>
      <c r="M33" s="58">
        <v>2</v>
      </c>
      <c r="N33" s="322"/>
      <c r="O33" s="328"/>
      <c r="P33" s="322"/>
    </row>
    <row r="34" spans="1:16" ht="12" customHeight="1">
      <c r="A34" s="64"/>
      <c r="B34" s="66"/>
      <c r="C34" s="54"/>
      <c r="D34" s="55"/>
      <c r="E34" s="55"/>
      <c r="F34" s="55"/>
      <c r="G34" s="69"/>
      <c r="H34" s="69"/>
      <c r="I34" s="67"/>
      <c r="J34" s="67"/>
      <c r="K34" s="50"/>
      <c r="L34" s="328"/>
      <c r="M34" s="58">
        <v>3</v>
      </c>
      <c r="N34" s="322"/>
      <c r="O34" s="328"/>
      <c r="P34" s="322"/>
    </row>
    <row r="35" spans="1:16" ht="12" customHeight="1">
      <c r="A35" s="61"/>
      <c r="B35" s="62"/>
      <c r="C35" s="56"/>
      <c r="D35" s="57"/>
      <c r="E35" s="57"/>
      <c r="F35" s="57"/>
      <c r="G35" s="70"/>
      <c r="H35" s="70"/>
      <c r="I35" s="48"/>
      <c r="J35" s="48"/>
      <c r="K35" s="51"/>
      <c r="L35" s="329"/>
      <c r="M35" s="59">
        <v>4</v>
      </c>
      <c r="N35" s="323"/>
      <c r="O35" s="329"/>
      <c r="P35" s="323"/>
    </row>
    <row r="36" spans="1:16" ht="12" customHeight="1">
      <c r="A36" s="63" t="s">
        <v>70</v>
      </c>
      <c r="B36" s="65"/>
      <c r="C36" s="52"/>
      <c r="D36" s="53"/>
      <c r="E36" s="53"/>
      <c r="F36" s="53"/>
      <c r="G36" s="68"/>
      <c r="H36" s="68"/>
      <c r="I36" s="47"/>
      <c r="J36" s="47"/>
      <c r="K36" s="49"/>
      <c r="L36" s="327"/>
      <c r="M36" s="58">
        <v>1</v>
      </c>
      <c r="N36" s="321"/>
      <c r="O36" s="321"/>
      <c r="P36" s="321"/>
    </row>
    <row r="37" spans="1:16" ht="12" customHeight="1">
      <c r="A37" s="72">
        <f>J1+5</f>
        <v>38298</v>
      </c>
      <c r="B37" s="66"/>
      <c r="C37" s="54"/>
      <c r="D37" s="55"/>
      <c r="E37" s="55"/>
      <c r="F37" s="55"/>
      <c r="G37" s="69"/>
      <c r="H37" s="69"/>
      <c r="I37" s="67"/>
      <c r="J37" s="67"/>
      <c r="K37" s="50"/>
      <c r="L37" s="328"/>
      <c r="M37" s="58">
        <v>2</v>
      </c>
      <c r="N37" s="322"/>
      <c r="O37" s="322"/>
      <c r="P37" s="322"/>
    </row>
    <row r="38" spans="1:16" ht="12" customHeight="1">
      <c r="A38" s="64"/>
      <c r="B38" s="66"/>
      <c r="C38" s="54"/>
      <c r="D38" s="55"/>
      <c r="E38" s="55"/>
      <c r="F38" s="55"/>
      <c r="G38" s="69"/>
      <c r="H38" s="69"/>
      <c r="I38" s="67"/>
      <c r="J38" s="67"/>
      <c r="K38" s="50"/>
      <c r="L38" s="328"/>
      <c r="M38" s="59">
        <v>3</v>
      </c>
      <c r="N38" s="322"/>
      <c r="O38" s="322"/>
      <c r="P38" s="322"/>
    </row>
    <row r="39" spans="1:16" ht="12" customHeight="1">
      <c r="A39" s="61"/>
      <c r="B39" s="62"/>
      <c r="C39" s="56"/>
      <c r="D39" s="57"/>
      <c r="E39" s="57"/>
      <c r="F39" s="57"/>
      <c r="G39" s="70"/>
      <c r="H39" s="70"/>
      <c r="I39" s="48"/>
      <c r="J39" s="48"/>
      <c r="K39" s="51"/>
      <c r="L39" s="329"/>
      <c r="M39" s="58">
        <v>4</v>
      </c>
      <c r="N39" s="323"/>
      <c r="O39" s="323"/>
      <c r="P39" s="323"/>
    </row>
    <row r="40" spans="1:16" ht="12" customHeight="1">
      <c r="A40" s="63" t="s">
        <v>71</v>
      </c>
      <c r="B40" s="65"/>
      <c r="C40" s="52"/>
      <c r="D40" s="53"/>
      <c r="E40" s="53"/>
      <c r="F40" s="53"/>
      <c r="G40" s="68"/>
      <c r="H40" s="68"/>
      <c r="I40" s="47"/>
      <c r="J40" s="47"/>
      <c r="K40" s="49"/>
      <c r="L40" s="324"/>
      <c r="M40" s="58">
        <v>1</v>
      </c>
      <c r="N40" s="321"/>
      <c r="O40" s="321"/>
      <c r="P40" s="321"/>
    </row>
    <row r="41" spans="1:16" ht="12" customHeight="1">
      <c r="A41" s="72">
        <f>J1+6</f>
        <v>38299</v>
      </c>
      <c r="B41" s="66"/>
      <c r="C41" s="54"/>
      <c r="D41" s="55"/>
      <c r="E41" s="55"/>
      <c r="F41" s="55"/>
      <c r="G41" s="69"/>
      <c r="H41" s="69"/>
      <c r="I41" s="67"/>
      <c r="J41" s="67"/>
      <c r="K41" s="50"/>
      <c r="L41" s="325"/>
      <c r="M41" s="58">
        <v>2</v>
      </c>
      <c r="N41" s="322"/>
      <c r="O41" s="322"/>
      <c r="P41" s="322"/>
    </row>
    <row r="42" spans="1:16" ht="12" customHeight="1">
      <c r="A42" s="64"/>
      <c r="B42" s="66"/>
      <c r="C42" s="54"/>
      <c r="D42" s="55"/>
      <c r="E42" s="55"/>
      <c r="F42" s="55"/>
      <c r="G42" s="69"/>
      <c r="H42" s="69"/>
      <c r="I42" s="67"/>
      <c r="J42" s="67"/>
      <c r="K42" s="50"/>
      <c r="L42" s="325"/>
      <c r="M42" s="58">
        <v>3</v>
      </c>
      <c r="N42" s="322"/>
      <c r="O42" s="322"/>
      <c r="P42" s="322"/>
    </row>
    <row r="43" spans="1:16" ht="12" customHeight="1">
      <c r="A43" s="61"/>
      <c r="B43" s="62"/>
      <c r="C43" s="56"/>
      <c r="D43" s="57"/>
      <c r="E43" s="57"/>
      <c r="F43" s="57"/>
      <c r="G43" s="70"/>
      <c r="H43" s="70"/>
      <c r="I43" s="48"/>
      <c r="J43" s="48"/>
      <c r="K43" s="51"/>
      <c r="L43" s="326"/>
      <c r="M43" s="58">
        <v>4</v>
      </c>
      <c r="N43" s="323"/>
      <c r="O43" s="323"/>
      <c r="P43" s="323"/>
    </row>
  </sheetData>
  <mergeCells count="36">
    <mergeCell ref="L16:L19"/>
    <mergeCell ref="N16:N19"/>
    <mergeCell ref="O16:O19"/>
    <mergeCell ref="P16:P19"/>
    <mergeCell ref="C11:P13"/>
    <mergeCell ref="B1:C1"/>
    <mergeCell ref="C15:F15"/>
    <mergeCell ref="A2:A3"/>
    <mergeCell ref="C9:D9"/>
    <mergeCell ref="C8:D8"/>
    <mergeCell ref="D1:G1"/>
    <mergeCell ref="O1:P1"/>
    <mergeCell ref="N20:N23"/>
    <mergeCell ref="O20:O23"/>
    <mergeCell ref="P20:P23"/>
    <mergeCell ref="L24:L27"/>
    <mergeCell ref="N24:N27"/>
    <mergeCell ref="O24:O27"/>
    <mergeCell ref="P24:P27"/>
    <mergeCell ref="L20:L23"/>
    <mergeCell ref="N28:N31"/>
    <mergeCell ref="O28:O31"/>
    <mergeCell ref="P28:P31"/>
    <mergeCell ref="L32:L35"/>
    <mergeCell ref="N32:N35"/>
    <mergeCell ref="O32:O35"/>
    <mergeCell ref="P32:P35"/>
    <mergeCell ref="L28:L31"/>
    <mergeCell ref="N36:N39"/>
    <mergeCell ref="O36:O39"/>
    <mergeCell ref="P36:P39"/>
    <mergeCell ref="L40:L43"/>
    <mergeCell ref="N40:N43"/>
    <mergeCell ref="O40:O43"/>
    <mergeCell ref="P40:P43"/>
    <mergeCell ref="L36:L39"/>
  </mergeCells>
  <printOptions horizontalCentered="1"/>
  <pageMargins left="0.3937007874015748" right="0.3937007874015748" top="0.7874015748031497" bottom="0.5905511811023623" header="0.4724409448818898" footer="0.3937007874015748"/>
  <pageSetup fitToHeight="1" fitToWidth="1" orientation="landscape" paperSize="9" scale="97" r:id="rId2"/>
  <headerFooter alignWithMargins="0">
    <oddHeader>&amp;L&amp;8Sprint-/Hürdenkader SLV&amp;CRahmentrainingsplanung&amp;R&amp;8R.Weber</oddHeader>
    <oddFooter>&amp;L&amp;8&amp;F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##</dc:creator>
  <cp:keywords/>
  <dc:description/>
  <cp:lastModifiedBy>Isi</cp:lastModifiedBy>
  <cp:lastPrinted>2012-02-19T05:14:40Z</cp:lastPrinted>
  <dcterms:created xsi:type="dcterms:W3CDTF">2001-09-16T14:42:47Z</dcterms:created>
  <dcterms:modified xsi:type="dcterms:W3CDTF">2012-02-19T05:19:26Z</dcterms:modified>
  <cp:category/>
  <cp:version/>
  <cp:contentType/>
  <cp:contentStatus/>
</cp:coreProperties>
</file>